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gr-storage\IT\Documents\Service Costs - move to Confluence, maybe\"/>
    </mc:Choice>
  </mc:AlternateContent>
  <bookViews>
    <workbookView xWindow="480" yWindow="75" windowWidth="18195" windowHeight="11820"/>
  </bookViews>
  <sheets>
    <sheet name="Analysis" sheetId="1" r:id="rId1"/>
    <sheet name="Charts" sheetId="2" r:id="rId2"/>
  </sheets>
  <calcPr calcId="152511"/>
</workbook>
</file>

<file path=xl/calcChain.xml><?xml version="1.0" encoding="utf-8"?>
<calcChain xmlns="http://schemas.openxmlformats.org/spreadsheetml/2006/main">
  <c r="J34" i="1" l="1"/>
  <c r="J19" i="1"/>
  <c r="J18" i="1"/>
  <c r="J59" i="1" s="1"/>
  <c r="J17" i="1"/>
  <c r="J15" i="1"/>
  <c r="J11" i="1"/>
  <c r="C34" i="1"/>
  <c r="D34" i="1"/>
  <c r="E34" i="1"/>
  <c r="F34" i="1"/>
  <c r="G34" i="1"/>
  <c r="H34" i="1"/>
  <c r="I34" i="1"/>
  <c r="B34" i="1"/>
  <c r="G19" i="1"/>
  <c r="G11" i="1"/>
  <c r="G17" i="1" s="1"/>
  <c r="G15" i="1"/>
  <c r="J25" i="1" l="1"/>
  <c r="J27" i="1" s="1"/>
  <c r="J29" i="1" s="1"/>
  <c r="J30" i="1" s="1"/>
  <c r="J37" i="1"/>
  <c r="J41" i="1"/>
  <c r="J45" i="1"/>
  <c r="J49" i="1"/>
  <c r="J53" i="1"/>
  <c r="J57" i="1"/>
  <c r="J36" i="1"/>
  <c r="J40" i="1"/>
  <c r="J44" i="1"/>
  <c r="J48" i="1"/>
  <c r="J52" i="1"/>
  <c r="J56" i="1"/>
  <c r="J38" i="1"/>
  <c r="J42" i="1"/>
  <c r="J46" i="1"/>
  <c r="J50" i="1"/>
  <c r="J54" i="1"/>
  <c r="J58" i="1"/>
  <c r="J35" i="1"/>
  <c r="J39" i="1"/>
  <c r="J43" i="1"/>
  <c r="J47" i="1"/>
  <c r="J51" i="1"/>
  <c r="J55" i="1"/>
  <c r="G18" i="1"/>
  <c r="G25" i="1"/>
  <c r="G44" i="1"/>
  <c r="G48" i="1"/>
  <c r="G35" i="1"/>
  <c r="G39" i="1"/>
  <c r="G51" i="1"/>
  <c r="G57" i="1"/>
  <c r="G45" i="1"/>
  <c r="G37" i="1"/>
  <c r="C22" i="1"/>
  <c r="D22" i="1"/>
  <c r="E22" i="1"/>
  <c r="F22" i="1"/>
  <c r="H22" i="1"/>
  <c r="I22" i="1"/>
  <c r="B22" i="1"/>
  <c r="J28" i="1" l="1"/>
  <c r="G27" i="1"/>
  <c r="G29" i="1" s="1"/>
  <c r="G30" i="1" s="1"/>
  <c r="G42" i="1"/>
  <c r="G50" i="1"/>
  <c r="G55" i="1"/>
  <c r="G58" i="1"/>
  <c r="G41" i="1"/>
  <c r="G49" i="1"/>
  <c r="G59" i="1"/>
  <c r="G38" i="1"/>
  <c r="G53" i="1"/>
  <c r="G47" i="1"/>
  <c r="G56" i="1"/>
  <c r="G40" i="1"/>
  <c r="G46" i="1"/>
  <c r="G54" i="1"/>
  <c r="G43" i="1"/>
  <c r="G52" i="1"/>
  <c r="G36" i="1"/>
  <c r="D19" i="1"/>
  <c r="D18" i="1"/>
  <c r="E23" i="1" s="1"/>
  <c r="D17" i="1"/>
  <c r="D15" i="1"/>
  <c r="D35" i="1" l="1"/>
  <c r="D37" i="1"/>
  <c r="D41" i="1"/>
  <c r="D45" i="1"/>
  <c r="D49" i="1"/>
  <c r="D53" i="1"/>
  <c r="D57" i="1"/>
  <c r="D36" i="1"/>
  <c r="D40" i="1"/>
  <c r="D44" i="1"/>
  <c r="D48" i="1"/>
  <c r="D52" i="1"/>
  <c r="D43" i="1"/>
  <c r="D51" i="1"/>
  <c r="D55" i="1"/>
  <c r="D58" i="1"/>
  <c r="D42" i="1"/>
  <c r="D50" i="1"/>
  <c r="D56" i="1"/>
  <c r="D59" i="1"/>
  <c r="D39" i="1"/>
  <c r="D47" i="1"/>
  <c r="D38" i="1"/>
  <c r="D46" i="1"/>
  <c r="D54" i="1"/>
  <c r="E24" i="1"/>
  <c r="I15" i="1"/>
  <c r="I17" i="1"/>
  <c r="I18" i="1"/>
  <c r="H23" i="1" s="1"/>
  <c r="I19" i="1"/>
  <c r="E19" i="1"/>
  <c r="E18" i="1"/>
  <c r="D23" i="1" s="1"/>
  <c r="E17" i="1"/>
  <c r="C19" i="1"/>
  <c r="C18" i="1"/>
  <c r="B23" i="1" s="1"/>
  <c r="C17" i="1"/>
  <c r="C15" i="1"/>
  <c r="E15" i="1"/>
  <c r="B24" i="1" l="1"/>
  <c r="C36" i="1"/>
  <c r="C40" i="1"/>
  <c r="C44" i="1"/>
  <c r="C48" i="1"/>
  <c r="C52" i="1"/>
  <c r="C56" i="1"/>
  <c r="C35" i="1"/>
  <c r="C39" i="1"/>
  <c r="C43" i="1"/>
  <c r="C47" i="1"/>
  <c r="C51" i="1"/>
  <c r="C42" i="1"/>
  <c r="C50" i="1"/>
  <c r="C59" i="1"/>
  <c r="C41" i="1"/>
  <c r="C49" i="1"/>
  <c r="C38" i="1"/>
  <c r="C46" i="1"/>
  <c r="C54" i="1"/>
  <c r="C57" i="1"/>
  <c r="C37" i="1"/>
  <c r="C45" i="1"/>
  <c r="C53" i="1"/>
  <c r="C55" i="1"/>
  <c r="C58" i="1"/>
  <c r="H24" i="1"/>
  <c r="I38" i="1"/>
  <c r="I42" i="1"/>
  <c r="I46" i="1"/>
  <c r="I50" i="1"/>
  <c r="I54" i="1"/>
  <c r="I58" i="1"/>
  <c r="I37" i="1"/>
  <c r="I41" i="1"/>
  <c r="I45" i="1"/>
  <c r="I49" i="1"/>
  <c r="I53" i="1"/>
  <c r="I40" i="1"/>
  <c r="I48" i="1"/>
  <c r="I55" i="1"/>
  <c r="I39" i="1"/>
  <c r="I47" i="1"/>
  <c r="I56" i="1"/>
  <c r="I59" i="1"/>
  <c r="I36" i="1"/>
  <c r="I44" i="1"/>
  <c r="I52" i="1"/>
  <c r="I57" i="1"/>
  <c r="I35" i="1"/>
  <c r="I43" i="1"/>
  <c r="I51" i="1"/>
  <c r="D24" i="1"/>
  <c r="D25" i="1" s="1"/>
  <c r="D27" i="1" s="1"/>
  <c r="D29" i="1" s="1"/>
  <c r="D30" i="1" s="1"/>
  <c r="E38" i="1"/>
  <c r="E42" i="1"/>
  <c r="E46" i="1"/>
  <c r="E50" i="1"/>
  <c r="E54" i="1"/>
  <c r="E58" i="1"/>
  <c r="E37" i="1"/>
  <c r="E41" i="1"/>
  <c r="E45" i="1"/>
  <c r="E49" i="1"/>
  <c r="E53" i="1"/>
  <c r="E36" i="1"/>
  <c r="E44" i="1"/>
  <c r="E52" i="1"/>
  <c r="E35" i="1"/>
  <c r="E43" i="1"/>
  <c r="E51" i="1"/>
  <c r="E55" i="1"/>
  <c r="E40" i="1"/>
  <c r="E48" i="1"/>
  <c r="E56" i="1"/>
  <c r="E59" i="1"/>
  <c r="E39" i="1"/>
  <c r="E47" i="1"/>
  <c r="E57" i="1"/>
  <c r="E25" i="1"/>
  <c r="E27" i="1" s="1"/>
  <c r="E29" i="1" s="1"/>
  <c r="E30" i="1" s="1"/>
  <c r="H19" i="1"/>
  <c r="B19" i="1"/>
  <c r="F19" i="1"/>
  <c r="H18" i="1"/>
  <c r="I23" i="1" s="1"/>
  <c r="B18" i="1"/>
  <c r="G28" i="1" s="1"/>
  <c r="F18" i="1"/>
  <c r="H17" i="1"/>
  <c r="B17" i="1"/>
  <c r="F17" i="1"/>
  <c r="H15" i="1"/>
  <c r="B15" i="1"/>
  <c r="F15" i="1"/>
  <c r="C24" i="1" l="1"/>
  <c r="B46" i="1"/>
  <c r="B50" i="1"/>
  <c r="B54" i="1"/>
  <c r="B58" i="1"/>
  <c r="B43" i="1"/>
  <c r="B37" i="1"/>
  <c r="B35" i="1"/>
  <c r="B49" i="1"/>
  <c r="B55" i="1"/>
  <c r="B41" i="1"/>
  <c r="B36" i="1"/>
  <c r="B51" i="1"/>
  <c r="B56" i="1"/>
  <c r="B42" i="1"/>
  <c r="B38" i="1"/>
  <c r="B47" i="1"/>
  <c r="B52" i="1"/>
  <c r="B57" i="1"/>
  <c r="B44" i="1"/>
  <c r="B39" i="1"/>
  <c r="B48" i="1"/>
  <c r="B53" i="1"/>
  <c r="B59" i="1"/>
  <c r="B45" i="1"/>
  <c r="B40" i="1"/>
  <c r="I24" i="1"/>
  <c r="H37" i="1"/>
  <c r="H41" i="1"/>
  <c r="H45" i="1"/>
  <c r="H49" i="1"/>
  <c r="H53" i="1"/>
  <c r="H57" i="1"/>
  <c r="H36" i="1"/>
  <c r="H40" i="1"/>
  <c r="H44" i="1"/>
  <c r="H48" i="1"/>
  <c r="H52" i="1"/>
  <c r="H39" i="1"/>
  <c r="H47" i="1"/>
  <c r="H56" i="1"/>
  <c r="H59" i="1"/>
  <c r="H38" i="1"/>
  <c r="H46" i="1"/>
  <c r="H35" i="1"/>
  <c r="H43" i="1"/>
  <c r="H51" i="1"/>
  <c r="H54" i="1"/>
  <c r="H42" i="1"/>
  <c r="H50" i="1"/>
  <c r="H55" i="1"/>
  <c r="H58" i="1"/>
  <c r="F24" i="1"/>
  <c r="F35" i="1"/>
  <c r="F39" i="1"/>
  <c r="F43" i="1"/>
  <c r="F47" i="1"/>
  <c r="F51" i="1"/>
  <c r="F55" i="1"/>
  <c r="F59" i="1"/>
  <c r="F38" i="1"/>
  <c r="F42" i="1"/>
  <c r="F46" i="1"/>
  <c r="F50" i="1"/>
  <c r="F37" i="1"/>
  <c r="F45" i="1"/>
  <c r="F53" i="1"/>
  <c r="F54" i="1"/>
  <c r="F57" i="1"/>
  <c r="F36" i="1"/>
  <c r="F44" i="1"/>
  <c r="F52" i="1"/>
  <c r="F58" i="1"/>
  <c r="F41" i="1"/>
  <c r="F49" i="1"/>
  <c r="F40" i="1"/>
  <c r="F48" i="1"/>
  <c r="F56" i="1"/>
  <c r="H25" i="1"/>
  <c r="H27" i="1" s="1"/>
  <c r="H29" i="1" s="1"/>
  <c r="H30" i="1" s="1"/>
  <c r="F23" i="1"/>
  <c r="C23" i="1"/>
  <c r="C25" i="1" s="1"/>
  <c r="C27" i="1" s="1"/>
  <c r="C29" i="1" s="1"/>
  <c r="C30" i="1" s="1"/>
  <c r="E28" i="1"/>
  <c r="D28" i="1"/>
  <c r="I25" i="1"/>
  <c r="I28" i="1" s="1"/>
  <c r="B25" i="1"/>
  <c r="B27" i="1" s="1"/>
  <c r="B29" i="1" s="1"/>
  <c r="B30" i="1" s="1"/>
  <c r="F25" i="1" l="1"/>
  <c r="F27" i="1" s="1"/>
  <c r="F29" i="1" s="1"/>
  <c r="F30" i="1" s="1"/>
  <c r="H28" i="1"/>
  <c r="B28" i="1"/>
  <c r="I27" i="1"/>
  <c r="I29" i="1" s="1"/>
  <c r="I30" i="1" s="1"/>
  <c r="C28" i="1"/>
  <c r="F28" i="1" l="1"/>
</calcChain>
</file>

<file path=xl/sharedStrings.xml><?xml version="1.0" encoding="utf-8"?>
<sst xmlns="http://schemas.openxmlformats.org/spreadsheetml/2006/main" count="69" uniqueCount="50">
  <si>
    <t>Purchase cost of printer</t>
  </si>
  <si>
    <t>Monthly duty cycle (pages)</t>
  </si>
  <si>
    <t>Toner life (pages)</t>
  </si>
  <si>
    <t>HP</t>
  </si>
  <si>
    <t>Toner cost (refurb)</t>
  </si>
  <si>
    <t>Year weighting (years at duty cycle)</t>
  </si>
  <si>
    <t>Total pages, printer</t>
  </si>
  <si>
    <t>Cost per page, toner (refurb)</t>
  </si>
  <si>
    <t>Cost per year, printer (light printing)</t>
  </si>
  <si>
    <t>Cost per year at breakeven (toner)</t>
  </si>
  <si>
    <t>Printer manufacturer</t>
  </si>
  <si>
    <t>Printer model</t>
  </si>
  <si>
    <t>Toner model</t>
  </si>
  <si>
    <t>Cost per page, toner (new)</t>
  </si>
  <si>
    <t>Toner cost (new)</t>
  </si>
  <si>
    <t>Avg lifetime (years, arbitrary)</t>
  </si>
  <si>
    <t>Total cost per year at breakeven</t>
  </si>
  <si>
    <t>Total cost per page at breakeven</t>
  </si>
  <si>
    <t>Competitor cost per page</t>
  </si>
  <si>
    <t>Competitor cost per year</t>
  </si>
  <si>
    <t>Competitor column</t>
  </si>
  <si>
    <t>Compare to (select from dropdown):</t>
  </si>
  <si>
    <t>Competitor cost/year at breakeven (toner)</t>
  </si>
  <si>
    <t>M201dw</t>
  </si>
  <si>
    <t>M402dn</t>
  </si>
  <si>
    <t>M225dn</t>
  </si>
  <si>
    <t>M426fdn</t>
  </si>
  <si>
    <t>M452dn</t>
  </si>
  <si>
    <t>M277dw</t>
  </si>
  <si>
    <t>M477fdn</t>
  </si>
  <si>
    <t>All printers are duplex and wired network-capable</t>
  </si>
  <si>
    <t>Black and white</t>
  </si>
  <si>
    <t>Black/White w/scanner</t>
  </si>
  <si>
    <t>Color</t>
  </si>
  <si>
    <t>Color w/scanner</t>
  </si>
  <si>
    <t>83X (or 83A)</t>
  </si>
  <si>
    <t>26X (or 26A)</t>
  </si>
  <si>
    <t>Max recommended monthly pages</t>
  </si>
  <si>
    <t>201X (or 201A)</t>
  </si>
  <si>
    <t>410X (or 410A)</t>
  </si>
  <si>
    <t>410 (or 410A)</t>
  </si>
  <si>
    <t>Color toner cost = 2 black, 1 each C-M-Y</t>
  </si>
  <si>
    <t>Printer cost (MSRP)</t>
  </si>
  <si>
    <t>Color toner life = 3.5*advertised for color sets</t>
  </si>
  <si>
    <t>Breakeven pages per month</t>
  </si>
  <si>
    <t>X555dn</t>
  </si>
  <si>
    <t>Total Annual Cost</t>
  </si>
  <si>
    <t>Pages / month</t>
  </si>
  <si>
    <t>M577dn</t>
  </si>
  <si>
    <t>508X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</si>
</sst>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_(&quot;$&quot;* #,##0.0000_);_(&quot;$&quot;* \(#,##0.0000\);_(&quot;$&quot;* &quot;-&quot;????_);_(@_)"/>
  </numFmts>
  <fonts count="3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0" fontId="1" fillId="0" borderId="0" xfId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44" fontId="0" fillId="0" borderId="0" xfId="2" applyFont="1"/>
    <xf numFmtId="44" fontId="0" fillId="0" borderId="0" xfId="2" applyNumberFormat="1" applyFont="1"/>
    <xf numFmtId="164" fontId="0" fillId="0" borderId="0" xfId="2" applyNumberFormat="1" applyFont="1"/>
    <xf numFmtId="44" fontId="1" fillId="0" borderId="0" xfId="2" applyFont="1"/>
    <xf numFmtId="164" fontId="1" fillId="0" borderId="0" xfId="2" applyNumberFormat="1" applyFont="1"/>
    <xf numFmtId="165" fontId="1" fillId="0" borderId="0" xfId="1" applyNumberFormat="1"/>
  </cellXfs>
  <cellStyles count="3">
    <cellStyle name="Currency" xfId="2" builtinId="4"/>
    <cellStyle name="Explanatory Text" xfId="1" builtinId="5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 Annual Cost - Color (With Scanner)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01346396585922"/>
          <c:y val="0.12195641660030013"/>
          <c:w val="0.72953056440464015"/>
          <c:h val="0.70021059510334016"/>
        </c:manualLayout>
      </c:layout>
      <c:lineChart>
        <c:grouping val="standard"/>
        <c:varyColors val="0"/>
        <c:ser>
          <c:idx val="7"/>
          <c:order val="7"/>
          <c:tx>
            <c:strRef>
              <c:f>Analysis!$H$34</c:f>
              <c:strCache>
                <c:ptCount val="1"/>
                <c:pt idx="0">
                  <c:v>HP M277dw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Analysis!$A$35:$A$59</c:f>
              <c:numCache>
                <c:formatCode>General</c:formatCode>
                <c:ptCount val="2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</c:numCache>
            </c:numRef>
          </c:cat>
          <c:val>
            <c:numRef>
              <c:f>Analysis!$H$35:$H$59</c:f>
              <c:numCache>
                <c:formatCode>_("$"* #,##0.0000_);_("$"* \(#,##0.0000\);_("$"* "-"????_);_(@_)</c:formatCode>
                <c:ptCount val="25"/>
                <c:pt idx="0">
                  <c:v>63.2</c:v>
                </c:pt>
                <c:pt idx="1">
                  <c:v>122.45465838509317</c:v>
                </c:pt>
                <c:pt idx="2">
                  <c:v>181.70931677018632</c:v>
                </c:pt>
                <c:pt idx="3">
                  <c:v>240.96397515527951</c:v>
                </c:pt>
                <c:pt idx="4">
                  <c:v>300.21863354037265</c:v>
                </c:pt>
                <c:pt idx="5">
                  <c:v>359.47329192546584</c:v>
                </c:pt>
                <c:pt idx="6">
                  <c:v>418.72795031055898</c:v>
                </c:pt>
                <c:pt idx="7">
                  <c:v>477.98260869565217</c:v>
                </c:pt>
                <c:pt idx="8">
                  <c:v>537.23726708074537</c:v>
                </c:pt>
                <c:pt idx="9">
                  <c:v>596.49192546583856</c:v>
                </c:pt>
                <c:pt idx="10">
                  <c:v>655.74658385093176</c:v>
                </c:pt>
                <c:pt idx="11">
                  <c:v>715.00124223602484</c:v>
                </c:pt>
                <c:pt idx="12">
                  <c:v>774.25590062111803</c:v>
                </c:pt>
                <c:pt idx="13">
                  <c:v>833.51055900621122</c:v>
                </c:pt>
                <c:pt idx="14">
                  <c:v>892.76521739130442</c:v>
                </c:pt>
                <c:pt idx="15">
                  <c:v>952.01987577639761</c:v>
                </c:pt>
                <c:pt idx="16">
                  <c:v>1011.2745341614907</c:v>
                </c:pt>
                <c:pt idx="17">
                  <c:v>1070.5291925465838</c:v>
                </c:pt>
                <c:pt idx="18">
                  <c:v>1129.7838509316771</c:v>
                </c:pt>
                <c:pt idx="19">
                  <c:v>1189.0385093167702</c:v>
                </c:pt>
                <c:pt idx="20">
                  <c:v>1248.2931677018635</c:v>
                </c:pt>
                <c:pt idx="21">
                  <c:v>1307.5478260869565</c:v>
                </c:pt>
                <c:pt idx="22">
                  <c:v>1366.8024844720496</c:v>
                </c:pt>
                <c:pt idx="23">
                  <c:v>1426.0571428571429</c:v>
                </c:pt>
                <c:pt idx="24">
                  <c:v>1485.311801242236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Analysis!$I$34</c:f>
              <c:strCache>
                <c:ptCount val="1"/>
                <c:pt idx="0">
                  <c:v>HP M477fdn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Analysis!$A$35:$A$59</c:f>
              <c:numCache>
                <c:formatCode>General</c:formatCode>
                <c:ptCount val="2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</c:numCache>
            </c:numRef>
          </c:cat>
          <c:val>
            <c:numRef>
              <c:f>Analysis!$I$35:$I$59</c:f>
              <c:numCache>
                <c:formatCode>_("$"* #,##0.0000_);_("$"* \(#,##0.0000\);_("$"* "-"????_);_(@_)</c:formatCode>
                <c:ptCount val="25"/>
                <c:pt idx="0">
                  <c:v>80</c:v>
                </c:pt>
                <c:pt idx="1">
                  <c:v>138.28571428571428</c:v>
                </c:pt>
                <c:pt idx="2">
                  <c:v>196.57142857142856</c:v>
                </c:pt>
                <c:pt idx="3">
                  <c:v>254.85714285714283</c:v>
                </c:pt>
                <c:pt idx="4">
                  <c:v>313.14285714285711</c:v>
                </c:pt>
                <c:pt idx="5">
                  <c:v>371.42857142857139</c:v>
                </c:pt>
                <c:pt idx="6">
                  <c:v>429.71428571428567</c:v>
                </c:pt>
                <c:pt idx="7">
                  <c:v>487.99999999999994</c:v>
                </c:pt>
                <c:pt idx="8">
                  <c:v>546.28571428571422</c:v>
                </c:pt>
                <c:pt idx="9">
                  <c:v>604.57142857142856</c:v>
                </c:pt>
                <c:pt idx="10">
                  <c:v>662.85714285714278</c:v>
                </c:pt>
                <c:pt idx="11">
                  <c:v>721.14285714285711</c:v>
                </c:pt>
                <c:pt idx="12">
                  <c:v>779.42857142857133</c:v>
                </c:pt>
                <c:pt idx="13">
                  <c:v>837.71428571428567</c:v>
                </c:pt>
                <c:pt idx="14">
                  <c:v>895.99999999999989</c:v>
                </c:pt>
                <c:pt idx="15">
                  <c:v>954.28571428571422</c:v>
                </c:pt>
                <c:pt idx="16">
                  <c:v>1012.5714285714284</c:v>
                </c:pt>
                <c:pt idx="17">
                  <c:v>1070.8571428571427</c:v>
                </c:pt>
                <c:pt idx="18">
                  <c:v>1129.1428571428571</c:v>
                </c:pt>
                <c:pt idx="19">
                  <c:v>1187.4285714285713</c:v>
                </c:pt>
                <c:pt idx="20">
                  <c:v>1245.7142857142856</c:v>
                </c:pt>
                <c:pt idx="21">
                  <c:v>1304</c:v>
                </c:pt>
                <c:pt idx="22">
                  <c:v>1362.2857142857142</c:v>
                </c:pt>
                <c:pt idx="23">
                  <c:v>1420.5714285714284</c:v>
                </c:pt>
                <c:pt idx="24">
                  <c:v>1478.8571428571427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Analysis!$J$34</c:f>
              <c:strCache>
                <c:ptCount val="1"/>
                <c:pt idx="0">
                  <c:v>HP M577dn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Analysis!$A$35:$A$59</c:f>
              <c:numCache>
                <c:formatCode>General</c:formatCode>
                <c:ptCount val="2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</c:numCache>
            </c:numRef>
          </c:cat>
          <c:val>
            <c:numRef>
              <c:f>Analysis!$J$35:$J$59</c:f>
              <c:numCache>
                <c:formatCode>_("$"* #,##0.0000_);_("$"* \(#,##0.0000\);_("$"* "-"????_);_(@_)</c:formatCode>
                <c:ptCount val="25"/>
                <c:pt idx="0">
                  <c:v>237.5</c:v>
                </c:pt>
                <c:pt idx="1">
                  <c:v>324.56766917293231</c:v>
                </c:pt>
                <c:pt idx="2">
                  <c:v>411.63533834586462</c:v>
                </c:pt>
                <c:pt idx="3">
                  <c:v>498.70300751879694</c:v>
                </c:pt>
                <c:pt idx="4">
                  <c:v>585.77067669172925</c:v>
                </c:pt>
                <c:pt idx="5">
                  <c:v>672.83834586466162</c:v>
                </c:pt>
                <c:pt idx="6">
                  <c:v>759.90601503759387</c:v>
                </c:pt>
                <c:pt idx="7">
                  <c:v>846.97368421052624</c:v>
                </c:pt>
                <c:pt idx="8">
                  <c:v>934.04135338345861</c:v>
                </c:pt>
                <c:pt idx="9">
                  <c:v>1021.1090225563909</c:v>
                </c:pt>
                <c:pt idx="10">
                  <c:v>1108.1766917293232</c:v>
                </c:pt>
                <c:pt idx="11">
                  <c:v>1195.2443609022555</c:v>
                </c:pt>
                <c:pt idx="12">
                  <c:v>1282.3120300751877</c:v>
                </c:pt>
                <c:pt idx="13">
                  <c:v>1369.3796992481202</c:v>
                </c:pt>
                <c:pt idx="14">
                  <c:v>1456.4473684210525</c:v>
                </c:pt>
                <c:pt idx="15">
                  <c:v>1543.5150375939847</c:v>
                </c:pt>
                <c:pt idx="16">
                  <c:v>1630.5827067669172</c:v>
                </c:pt>
                <c:pt idx="17">
                  <c:v>1717.6503759398495</c:v>
                </c:pt>
                <c:pt idx="18">
                  <c:v>1804.7180451127817</c:v>
                </c:pt>
                <c:pt idx="19">
                  <c:v>1891.7857142857142</c:v>
                </c:pt>
                <c:pt idx="20">
                  <c:v>1978.8533834586465</c:v>
                </c:pt>
                <c:pt idx="21">
                  <c:v>2065.9210526315787</c:v>
                </c:pt>
                <c:pt idx="22">
                  <c:v>2152.988721804511</c:v>
                </c:pt>
                <c:pt idx="23">
                  <c:v>2240.0563909774437</c:v>
                </c:pt>
                <c:pt idx="24">
                  <c:v>2327.1240601503755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01944"/>
        <c:axId val="6179980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Analysis!$A$34</c15:sqref>
                        </c15:formulaRef>
                      </c:ext>
                    </c:extLst>
                    <c:strCache>
                      <c:ptCount val="1"/>
                      <c:pt idx="0">
                        <c:v>Pages / month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Analysis!$B$34</c15:sqref>
                        </c15:formulaRef>
                      </c:ext>
                    </c:extLst>
                    <c:strCache>
                      <c:ptCount val="1"/>
                      <c:pt idx="0">
                        <c:v>HP M201dw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Analysis!$B$35:$B$59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39</c:v>
                      </c:pt>
                      <c:pt idx="1">
                        <c:v>66.272727272727266</c:v>
                      </c:pt>
                      <c:pt idx="2">
                        <c:v>93.545454545454533</c:v>
                      </c:pt>
                      <c:pt idx="3">
                        <c:v>120.81818181818181</c:v>
                      </c:pt>
                      <c:pt idx="4">
                        <c:v>148.09090909090907</c:v>
                      </c:pt>
                      <c:pt idx="5">
                        <c:v>175.36363636363635</c:v>
                      </c:pt>
                      <c:pt idx="6">
                        <c:v>202.63636363636363</c:v>
                      </c:pt>
                      <c:pt idx="7">
                        <c:v>229.90909090909091</c:v>
                      </c:pt>
                      <c:pt idx="8">
                        <c:v>257.18181818181813</c:v>
                      </c:pt>
                      <c:pt idx="9">
                        <c:v>284.45454545454544</c:v>
                      </c:pt>
                      <c:pt idx="10">
                        <c:v>311.72727272727269</c:v>
                      </c:pt>
                      <c:pt idx="11">
                        <c:v>339</c:v>
                      </c:pt>
                      <c:pt idx="12">
                        <c:v>366.27272727272725</c:v>
                      </c:pt>
                      <c:pt idx="13">
                        <c:v>393.5454545454545</c:v>
                      </c:pt>
                      <c:pt idx="14">
                        <c:v>420.81818181818181</c:v>
                      </c:pt>
                      <c:pt idx="15">
                        <c:v>448.09090909090907</c:v>
                      </c:pt>
                      <c:pt idx="16">
                        <c:v>475.36363636363632</c:v>
                      </c:pt>
                      <c:pt idx="17">
                        <c:v>502.63636363636363</c:v>
                      </c:pt>
                      <c:pt idx="18">
                        <c:v>529.90909090909088</c:v>
                      </c:pt>
                      <c:pt idx="19">
                        <c:v>557.18181818181813</c:v>
                      </c:pt>
                      <c:pt idx="20">
                        <c:v>584.45454545454538</c:v>
                      </c:pt>
                      <c:pt idx="21">
                        <c:v>611.72727272727275</c:v>
                      </c:pt>
                      <c:pt idx="22">
                        <c:v>639</c:v>
                      </c:pt>
                      <c:pt idx="23">
                        <c:v>666.27272727272725</c:v>
                      </c:pt>
                      <c:pt idx="24">
                        <c:v>693.5454545454545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Analysis!$C$34</c15:sqref>
                        </c15:formulaRef>
                      </c:ext>
                    </c:extLst>
                    <c:strCache>
                      <c:ptCount val="1"/>
                      <c:pt idx="0">
                        <c:v>HP M402dn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Analysis!$C$35:$C$59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21.428571428571427</c:v>
                      </c:pt>
                      <c:pt idx="1">
                        <c:v>38.095238095238095</c:v>
                      </c:pt>
                      <c:pt idx="2">
                        <c:v>54.761904761904759</c:v>
                      </c:pt>
                      <c:pt idx="3">
                        <c:v>71.428571428571431</c:v>
                      </c:pt>
                      <c:pt idx="4">
                        <c:v>88.095238095238102</c:v>
                      </c:pt>
                      <c:pt idx="5">
                        <c:v>104.76190476190476</c:v>
                      </c:pt>
                      <c:pt idx="6">
                        <c:v>121.42857142857143</c:v>
                      </c:pt>
                      <c:pt idx="7">
                        <c:v>138.0952380952381</c:v>
                      </c:pt>
                      <c:pt idx="8">
                        <c:v>154.76190476190476</c:v>
                      </c:pt>
                      <c:pt idx="9">
                        <c:v>171.42857142857142</c:v>
                      </c:pt>
                      <c:pt idx="10">
                        <c:v>188.09523809523807</c:v>
                      </c:pt>
                      <c:pt idx="11">
                        <c:v>204.76190476190476</c:v>
                      </c:pt>
                      <c:pt idx="12">
                        <c:v>221.42857142857142</c:v>
                      </c:pt>
                      <c:pt idx="13">
                        <c:v>238.09523809523807</c:v>
                      </c:pt>
                      <c:pt idx="14">
                        <c:v>254.76190476190476</c:v>
                      </c:pt>
                      <c:pt idx="15">
                        <c:v>271.42857142857144</c:v>
                      </c:pt>
                      <c:pt idx="16">
                        <c:v>288.09523809523813</c:v>
                      </c:pt>
                      <c:pt idx="17">
                        <c:v>304.76190476190476</c:v>
                      </c:pt>
                      <c:pt idx="18">
                        <c:v>321.42857142857144</c:v>
                      </c:pt>
                      <c:pt idx="19">
                        <c:v>338.09523809523813</c:v>
                      </c:pt>
                      <c:pt idx="20">
                        <c:v>354.76190476190476</c:v>
                      </c:pt>
                      <c:pt idx="21">
                        <c:v>371.42857142857144</c:v>
                      </c:pt>
                      <c:pt idx="22">
                        <c:v>388.09523809523813</c:v>
                      </c:pt>
                      <c:pt idx="23">
                        <c:v>404.76190476190476</c:v>
                      </c:pt>
                      <c:pt idx="24">
                        <c:v>421.42857142857144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Analysis!$D$34</c15:sqref>
                        </c15:formulaRef>
                      </c:ext>
                    </c:extLst>
                    <c:strCache>
                      <c:ptCount val="1"/>
                      <c:pt idx="0">
                        <c:v>HP M225dn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Analysis!$D$35:$D$59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63</c:v>
                      </c:pt>
                      <c:pt idx="1">
                        <c:v>90.272727272727266</c:v>
                      </c:pt>
                      <c:pt idx="2">
                        <c:v>117.54545454545453</c:v>
                      </c:pt>
                      <c:pt idx="3">
                        <c:v>144.81818181818181</c:v>
                      </c:pt>
                      <c:pt idx="4">
                        <c:v>172.09090909090907</c:v>
                      </c:pt>
                      <c:pt idx="5">
                        <c:v>199.36363636363635</c:v>
                      </c:pt>
                      <c:pt idx="6">
                        <c:v>226.63636363636363</c:v>
                      </c:pt>
                      <c:pt idx="7">
                        <c:v>253.90909090909091</c:v>
                      </c:pt>
                      <c:pt idx="8">
                        <c:v>281.18181818181813</c:v>
                      </c:pt>
                      <c:pt idx="9">
                        <c:v>308.45454545454544</c:v>
                      </c:pt>
                      <c:pt idx="10">
                        <c:v>335.72727272727269</c:v>
                      </c:pt>
                      <c:pt idx="11">
                        <c:v>363</c:v>
                      </c:pt>
                      <c:pt idx="12">
                        <c:v>390.27272727272725</c:v>
                      </c:pt>
                      <c:pt idx="13">
                        <c:v>417.5454545454545</c:v>
                      </c:pt>
                      <c:pt idx="14">
                        <c:v>444.81818181818181</c:v>
                      </c:pt>
                      <c:pt idx="15">
                        <c:v>472.09090909090907</c:v>
                      </c:pt>
                      <c:pt idx="16">
                        <c:v>499.36363636363632</c:v>
                      </c:pt>
                      <c:pt idx="17">
                        <c:v>526.63636363636363</c:v>
                      </c:pt>
                      <c:pt idx="18">
                        <c:v>553.90909090909088</c:v>
                      </c:pt>
                      <c:pt idx="19">
                        <c:v>581.18181818181813</c:v>
                      </c:pt>
                      <c:pt idx="20">
                        <c:v>608.45454545454538</c:v>
                      </c:pt>
                      <c:pt idx="21">
                        <c:v>635.72727272727275</c:v>
                      </c:pt>
                      <c:pt idx="22">
                        <c:v>663</c:v>
                      </c:pt>
                      <c:pt idx="23">
                        <c:v>690.27272727272725</c:v>
                      </c:pt>
                      <c:pt idx="24">
                        <c:v>717.5454545454545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Analysis!$E$34</c15:sqref>
                        </c15:formulaRef>
                      </c:ext>
                    </c:extLst>
                    <c:strCache>
                      <c:ptCount val="1"/>
                      <c:pt idx="0">
                        <c:v>HP M426fdn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Analysis!$E$35:$E$59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42.857142857142854</c:v>
                      </c:pt>
                      <c:pt idx="1">
                        <c:v>59.523809523809518</c:v>
                      </c:pt>
                      <c:pt idx="2">
                        <c:v>76.19047619047619</c:v>
                      </c:pt>
                      <c:pt idx="3">
                        <c:v>92.857142857142861</c:v>
                      </c:pt>
                      <c:pt idx="4">
                        <c:v>109.52380952380952</c:v>
                      </c:pt>
                      <c:pt idx="5">
                        <c:v>126.19047619047618</c:v>
                      </c:pt>
                      <c:pt idx="6">
                        <c:v>142.85714285714286</c:v>
                      </c:pt>
                      <c:pt idx="7">
                        <c:v>159.52380952380952</c:v>
                      </c:pt>
                      <c:pt idx="8">
                        <c:v>176.1904761904762</c:v>
                      </c:pt>
                      <c:pt idx="9">
                        <c:v>192.85714285714286</c:v>
                      </c:pt>
                      <c:pt idx="10">
                        <c:v>209.52380952380952</c:v>
                      </c:pt>
                      <c:pt idx="11">
                        <c:v>226.1904761904762</c:v>
                      </c:pt>
                      <c:pt idx="12">
                        <c:v>242.85714285714286</c:v>
                      </c:pt>
                      <c:pt idx="13">
                        <c:v>259.52380952380952</c:v>
                      </c:pt>
                      <c:pt idx="14">
                        <c:v>276.1904761904762</c:v>
                      </c:pt>
                      <c:pt idx="15">
                        <c:v>292.85714285714283</c:v>
                      </c:pt>
                      <c:pt idx="16">
                        <c:v>309.52380952380952</c:v>
                      </c:pt>
                      <c:pt idx="17">
                        <c:v>326.19047619047615</c:v>
                      </c:pt>
                      <c:pt idx="18">
                        <c:v>342.85714285714283</c:v>
                      </c:pt>
                      <c:pt idx="19">
                        <c:v>359.52380952380952</c:v>
                      </c:pt>
                      <c:pt idx="20">
                        <c:v>376.19047619047615</c:v>
                      </c:pt>
                      <c:pt idx="21">
                        <c:v>392.85714285714283</c:v>
                      </c:pt>
                      <c:pt idx="22">
                        <c:v>409.52380952380952</c:v>
                      </c:pt>
                      <c:pt idx="23">
                        <c:v>426.19047619047615</c:v>
                      </c:pt>
                      <c:pt idx="24">
                        <c:v>442.85714285714283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Analysis!$F$34</c15:sqref>
                        </c15:formulaRef>
                      </c:ext>
                    </c:extLst>
                    <c:strCache>
                      <c:ptCount val="1"/>
                      <c:pt idx="0">
                        <c:v>HP M452dn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Analysis!$F$35:$F$59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41.666666666666664</c:v>
                      </c:pt>
                      <c:pt idx="1">
                        <c:v>77.495238095238079</c:v>
                      </c:pt>
                      <c:pt idx="2">
                        <c:v>113.3238095238095</c:v>
                      </c:pt>
                      <c:pt idx="3">
                        <c:v>149.15238095238095</c:v>
                      </c:pt>
                      <c:pt idx="4">
                        <c:v>184.98095238095235</c:v>
                      </c:pt>
                      <c:pt idx="5">
                        <c:v>220.80952380952377</c:v>
                      </c:pt>
                      <c:pt idx="6">
                        <c:v>256.63809523809522</c:v>
                      </c:pt>
                      <c:pt idx="7">
                        <c:v>292.46666666666664</c:v>
                      </c:pt>
                      <c:pt idx="8">
                        <c:v>328.29523809523806</c:v>
                      </c:pt>
                      <c:pt idx="9">
                        <c:v>364.12380952380948</c:v>
                      </c:pt>
                      <c:pt idx="10">
                        <c:v>399.95238095238091</c:v>
                      </c:pt>
                      <c:pt idx="11">
                        <c:v>435.78095238095239</c:v>
                      </c:pt>
                      <c:pt idx="12">
                        <c:v>471.60952380952381</c:v>
                      </c:pt>
                      <c:pt idx="13">
                        <c:v>507.43809523809523</c:v>
                      </c:pt>
                      <c:pt idx="14">
                        <c:v>543.26666666666665</c:v>
                      </c:pt>
                      <c:pt idx="15">
                        <c:v>579.09523809523796</c:v>
                      </c:pt>
                      <c:pt idx="16">
                        <c:v>614.92380952380938</c:v>
                      </c:pt>
                      <c:pt idx="17">
                        <c:v>650.7523809523808</c:v>
                      </c:pt>
                      <c:pt idx="18">
                        <c:v>686.58095238095223</c:v>
                      </c:pt>
                      <c:pt idx="19">
                        <c:v>722.40952380952365</c:v>
                      </c:pt>
                      <c:pt idx="20">
                        <c:v>758.23809523809507</c:v>
                      </c:pt>
                      <c:pt idx="21">
                        <c:v>794.06666666666661</c:v>
                      </c:pt>
                      <c:pt idx="22">
                        <c:v>829.89523809523803</c:v>
                      </c:pt>
                      <c:pt idx="23">
                        <c:v>865.72380952380945</c:v>
                      </c:pt>
                      <c:pt idx="24">
                        <c:v>901.55238095238087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Analysis!$G$34</c15:sqref>
                        </c15:formulaRef>
                      </c:ext>
                    </c:extLst>
                    <c:strCache>
                      <c:ptCount val="1"/>
                      <c:pt idx="0">
                        <c:v>HP X555dn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Analysis!$G$35:$G$59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93.75</c:v>
                      </c:pt>
                      <c:pt idx="1">
                        <c:v>132.71103896103895</c:v>
                      </c:pt>
                      <c:pt idx="2">
                        <c:v>171.6720779220779</c:v>
                      </c:pt>
                      <c:pt idx="3">
                        <c:v>210.63311688311688</c:v>
                      </c:pt>
                      <c:pt idx="4">
                        <c:v>249.59415584415584</c:v>
                      </c:pt>
                      <c:pt idx="5">
                        <c:v>288.55519480519479</c:v>
                      </c:pt>
                      <c:pt idx="6">
                        <c:v>327.51623376623377</c:v>
                      </c:pt>
                      <c:pt idx="7">
                        <c:v>366.47727272727275</c:v>
                      </c:pt>
                      <c:pt idx="8">
                        <c:v>405.43831168831167</c:v>
                      </c:pt>
                      <c:pt idx="9">
                        <c:v>444.39935064935065</c:v>
                      </c:pt>
                      <c:pt idx="10">
                        <c:v>483.36038961038957</c:v>
                      </c:pt>
                      <c:pt idx="11">
                        <c:v>522.32142857142856</c:v>
                      </c:pt>
                      <c:pt idx="12">
                        <c:v>561.28246753246754</c:v>
                      </c:pt>
                      <c:pt idx="13">
                        <c:v>600.2435064935064</c:v>
                      </c:pt>
                      <c:pt idx="14">
                        <c:v>639.2045454545455</c:v>
                      </c:pt>
                      <c:pt idx="15">
                        <c:v>678.16558441558436</c:v>
                      </c:pt>
                      <c:pt idx="16">
                        <c:v>717.12662337662334</c:v>
                      </c:pt>
                      <c:pt idx="17">
                        <c:v>756.08766233766232</c:v>
                      </c:pt>
                      <c:pt idx="18">
                        <c:v>795.0487012987013</c:v>
                      </c:pt>
                      <c:pt idx="19">
                        <c:v>834.00974025974028</c:v>
                      </c:pt>
                      <c:pt idx="20">
                        <c:v>872.97077922077915</c:v>
                      </c:pt>
                      <c:pt idx="21">
                        <c:v>911.93181818181813</c:v>
                      </c:pt>
                      <c:pt idx="22">
                        <c:v>950.89285714285711</c:v>
                      </c:pt>
                      <c:pt idx="23">
                        <c:v>989.85389610389609</c:v>
                      </c:pt>
                      <c:pt idx="24">
                        <c:v>1028.8149350649351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18001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Pages / 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998024"/>
        <c:crosses val="autoZero"/>
        <c:auto val="1"/>
        <c:lblAlgn val="ctr"/>
        <c:lblOffset val="100"/>
        <c:noMultiLvlLbl val="0"/>
      </c:catAx>
      <c:valAx>
        <c:axId val="61799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00_);_(&quot;$&quot;* \(#,##0.0000\);_(&quot;$&quot;* &quot;-&quot;??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00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9639758770611753E-3"/>
          <c:y val="0.85896367739336377"/>
          <c:w val="0.19305383582777344"/>
          <c:h val="0.14103632260663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 Annual Cost - Color (No Scanner)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01346396585922"/>
          <c:y val="0.12195641660030013"/>
          <c:w val="0.72953056440464015"/>
          <c:h val="0.70021059510334016"/>
        </c:manualLayout>
      </c:layout>
      <c:lineChart>
        <c:grouping val="standard"/>
        <c:varyColors val="0"/>
        <c:ser>
          <c:idx val="5"/>
          <c:order val="5"/>
          <c:tx>
            <c:strRef>
              <c:f>Analysis!$F$34</c:f>
              <c:strCache>
                <c:ptCount val="1"/>
                <c:pt idx="0">
                  <c:v>HP M452dn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Analysis!$A$35:$A$59</c:f>
              <c:numCache>
                <c:formatCode>General</c:formatCode>
                <c:ptCount val="2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</c:numCache>
              <c:extLst xmlns:c15="http://schemas.microsoft.com/office/drawing/2012/chart"/>
            </c:numRef>
          </c:cat>
          <c:val>
            <c:numRef>
              <c:f>Analysis!$F$35:$F$59</c:f>
              <c:numCache>
                <c:formatCode>_("$"* #,##0.0000_);_("$"* \(#,##0.0000\);_("$"* "-"????_);_(@_)</c:formatCode>
                <c:ptCount val="25"/>
                <c:pt idx="0">
                  <c:v>41.666666666666664</c:v>
                </c:pt>
                <c:pt idx="1">
                  <c:v>77.495238095238079</c:v>
                </c:pt>
                <c:pt idx="2">
                  <c:v>113.3238095238095</c:v>
                </c:pt>
                <c:pt idx="3">
                  <c:v>149.15238095238095</c:v>
                </c:pt>
                <c:pt idx="4">
                  <c:v>184.98095238095235</c:v>
                </c:pt>
                <c:pt idx="5">
                  <c:v>220.80952380952377</c:v>
                </c:pt>
                <c:pt idx="6">
                  <c:v>256.63809523809522</c:v>
                </c:pt>
                <c:pt idx="7">
                  <c:v>292.46666666666664</c:v>
                </c:pt>
                <c:pt idx="8">
                  <c:v>328.29523809523806</c:v>
                </c:pt>
                <c:pt idx="9">
                  <c:v>364.12380952380948</c:v>
                </c:pt>
                <c:pt idx="10">
                  <c:v>399.95238095238091</c:v>
                </c:pt>
                <c:pt idx="11">
                  <c:v>435.78095238095239</c:v>
                </c:pt>
                <c:pt idx="12">
                  <c:v>471.60952380952381</c:v>
                </c:pt>
                <c:pt idx="13">
                  <c:v>507.43809523809523</c:v>
                </c:pt>
                <c:pt idx="14">
                  <c:v>543.26666666666665</c:v>
                </c:pt>
                <c:pt idx="15">
                  <c:v>579.09523809523796</c:v>
                </c:pt>
                <c:pt idx="16">
                  <c:v>614.92380952380938</c:v>
                </c:pt>
                <c:pt idx="17">
                  <c:v>650.7523809523808</c:v>
                </c:pt>
                <c:pt idx="18">
                  <c:v>686.58095238095223</c:v>
                </c:pt>
                <c:pt idx="19">
                  <c:v>722.40952380952365</c:v>
                </c:pt>
                <c:pt idx="20">
                  <c:v>758.23809523809507</c:v>
                </c:pt>
                <c:pt idx="21">
                  <c:v>794.06666666666661</c:v>
                </c:pt>
                <c:pt idx="22">
                  <c:v>829.89523809523803</c:v>
                </c:pt>
                <c:pt idx="23">
                  <c:v>865.72380952380945</c:v>
                </c:pt>
                <c:pt idx="24">
                  <c:v>901.55238095238087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6"/>
          <c:order val="6"/>
          <c:tx>
            <c:strRef>
              <c:f>Analysis!$G$34</c:f>
              <c:strCache>
                <c:ptCount val="1"/>
                <c:pt idx="0">
                  <c:v>HP X555dn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Analysis!$A$35:$A$59</c:f>
              <c:numCache>
                <c:formatCode>General</c:formatCode>
                <c:ptCount val="2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</c:numCache>
              <c:extLst xmlns:c15="http://schemas.microsoft.com/office/drawing/2012/chart"/>
            </c:numRef>
          </c:cat>
          <c:val>
            <c:numRef>
              <c:f>Analysis!$G$35:$G$59</c:f>
              <c:numCache>
                <c:formatCode>_("$"* #,##0.0000_);_("$"* \(#,##0.0000\);_("$"* "-"????_);_(@_)</c:formatCode>
                <c:ptCount val="25"/>
                <c:pt idx="0">
                  <c:v>93.75</c:v>
                </c:pt>
                <c:pt idx="1">
                  <c:v>132.71103896103895</c:v>
                </c:pt>
                <c:pt idx="2">
                  <c:v>171.6720779220779</c:v>
                </c:pt>
                <c:pt idx="3">
                  <c:v>210.63311688311688</c:v>
                </c:pt>
                <c:pt idx="4">
                  <c:v>249.59415584415584</c:v>
                </c:pt>
                <c:pt idx="5">
                  <c:v>288.55519480519479</c:v>
                </c:pt>
                <c:pt idx="6">
                  <c:v>327.51623376623377</c:v>
                </c:pt>
                <c:pt idx="7">
                  <c:v>366.47727272727275</c:v>
                </c:pt>
                <c:pt idx="8">
                  <c:v>405.43831168831167</c:v>
                </c:pt>
                <c:pt idx="9">
                  <c:v>444.39935064935065</c:v>
                </c:pt>
                <c:pt idx="10">
                  <c:v>483.36038961038957</c:v>
                </c:pt>
                <c:pt idx="11">
                  <c:v>522.32142857142856</c:v>
                </c:pt>
                <c:pt idx="12">
                  <c:v>561.28246753246754</c:v>
                </c:pt>
                <c:pt idx="13">
                  <c:v>600.2435064935064</c:v>
                </c:pt>
                <c:pt idx="14">
                  <c:v>639.2045454545455</c:v>
                </c:pt>
                <c:pt idx="15">
                  <c:v>678.16558441558436</c:v>
                </c:pt>
                <c:pt idx="16">
                  <c:v>717.12662337662334</c:v>
                </c:pt>
                <c:pt idx="17">
                  <c:v>756.08766233766232</c:v>
                </c:pt>
                <c:pt idx="18">
                  <c:v>795.0487012987013</c:v>
                </c:pt>
                <c:pt idx="19">
                  <c:v>834.00974025974028</c:v>
                </c:pt>
                <c:pt idx="20">
                  <c:v>872.97077922077915</c:v>
                </c:pt>
                <c:pt idx="21">
                  <c:v>911.93181818181813</c:v>
                </c:pt>
                <c:pt idx="22">
                  <c:v>950.89285714285711</c:v>
                </c:pt>
                <c:pt idx="23">
                  <c:v>989.85389610389609</c:v>
                </c:pt>
                <c:pt idx="24">
                  <c:v>1028.8149350649351</c:v>
                </c:pt>
              </c:numCache>
              <c:extLst xmlns:c15="http://schemas.microsoft.com/office/drawing/2012/chart"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60608"/>
        <c:axId val="6187637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Analysis!$A$34</c15:sqref>
                        </c15:formulaRef>
                      </c:ext>
                    </c:extLst>
                    <c:strCache>
                      <c:ptCount val="1"/>
                      <c:pt idx="0">
                        <c:v>Pages / month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Analysis!$B$34</c15:sqref>
                        </c15:formulaRef>
                      </c:ext>
                    </c:extLst>
                    <c:strCache>
                      <c:ptCount val="1"/>
                      <c:pt idx="0">
                        <c:v>HP M201dw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Analysis!$B$35:$B$59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39</c:v>
                      </c:pt>
                      <c:pt idx="1">
                        <c:v>66.272727272727266</c:v>
                      </c:pt>
                      <c:pt idx="2">
                        <c:v>93.545454545454533</c:v>
                      </c:pt>
                      <c:pt idx="3">
                        <c:v>120.81818181818181</c:v>
                      </c:pt>
                      <c:pt idx="4">
                        <c:v>148.09090909090907</c:v>
                      </c:pt>
                      <c:pt idx="5">
                        <c:v>175.36363636363635</c:v>
                      </c:pt>
                      <c:pt idx="6">
                        <c:v>202.63636363636363</c:v>
                      </c:pt>
                      <c:pt idx="7">
                        <c:v>229.90909090909091</c:v>
                      </c:pt>
                      <c:pt idx="8">
                        <c:v>257.18181818181813</c:v>
                      </c:pt>
                      <c:pt idx="9">
                        <c:v>284.45454545454544</c:v>
                      </c:pt>
                      <c:pt idx="10">
                        <c:v>311.72727272727269</c:v>
                      </c:pt>
                      <c:pt idx="11">
                        <c:v>339</c:v>
                      </c:pt>
                      <c:pt idx="12">
                        <c:v>366.27272727272725</c:v>
                      </c:pt>
                      <c:pt idx="13">
                        <c:v>393.5454545454545</c:v>
                      </c:pt>
                      <c:pt idx="14">
                        <c:v>420.81818181818181</c:v>
                      </c:pt>
                      <c:pt idx="15">
                        <c:v>448.09090909090907</c:v>
                      </c:pt>
                      <c:pt idx="16">
                        <c:v>475.36363636363632</c:v>
                      </c:pt>
                      <c:pt idx="17">
                        <c:v>502.63636363636363</c:v>
                      </c:pt>
                      <c:pt idx="18">
                        <c:v>529.90909090909088</c:v>
                      </c:pt>
                      <c:pt idx="19">
                        <c:v>557.18181818181813</c:v>
                      </c:pt>
                      <c:pt idx="20">
                        <c:v>584.45454545454538</c:v>
                      </c:pt>
                      <c:pt idx="21">
                        <c:v>611.72727272727275</c:v>
                      </c:pt>
                      <c:pt idx="22">
                        <c:v>639</c:v>
                      </c:pt>
                      <c:pt idx="23">
                        <c:v>666.27272727272725</c:v>
                      </c:pt>
                      <c:pt idx="24">
                        <c:v>693.5454545454545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Analysis!$C$34</c15:sqref>
                        </c15:formulaRef>
                      </c:ext>
                    </c:extLst>
                    <c:strCache>
                      <c:ptCount val="1"/>
                      <c:pt idx="0">
                        <c:v>HP M402dn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Analysis!$C$35:$C$59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21.428571428571427</c:v>
                      </c:pt>
                      <c:pt idx="1">
                        <c:v>38.095238095238095</c:v>
                      </c:pt>
                      <c:pt idx="2">
                        <c:v>54.761904761904759</c:v>
                      </c:pt>
                      <c:pt idx="3">
                        <c:v>71.428571428571431</c:v>
                      </c:pt>
                      <c:pt idx="4">
                        <c:v>88.095238095238102</c:v>
                      </c:pt>
                      <c:pt idx="5">
                        <c:v>104.76190476190476</c:v>
                      </c:pt>
                      <c:pt idx="6">
                        <c:v>121.42857142857143</c:v>
                      </c:pt>
                      <c:pt idx="7">
                        <c:v>138.0952380952381</c:v>
                      </c:pt>
                      <c:pt idx="8">
                        <c:v>154.76190476190476</c:v>
                      </c:pt>
                      <c:pt idx="9">
                        <c:v>171.42857142857142</c:v>
                      </c:pt>
                      <c:pt idx="10">
                        <c:v>188.09523809523807</c:v>
                      </c:pt>
                      <c:pt idx="11">
                        <c:v>204.76190476190476</c:v>
                      </c:pt>
                      <c:pt idx="12">
                        <c:v>221.42857142857142</c:v>
                      </c:pt>
                      <c:pt idx="13">
                        <c:v>238.09523809523807</c:v>
                      </c:pt>
                      <c:pt idx="14">
                        <c:v>254.76190476190476</c:v>
                      </c:pt>
                      <c:pt idx="15">
                        <c:v>271.42857142857144</c:v>
                      </c:pt>
                      <c:pt idx="16">
                        <c:v>288.09523809523813</c:v>
                      </c:pt>
                      <c:pt idx="17">
                        <c:v>304.76190476190476</c:v>
                      </c:pt>
                      <c:pt idx="18">
                        <c:v>321.42857142857144</c:v>
                      </c:pt>
                      <c:pt idx="19">
                        <c:v>338.09523809523813</c:v>
                      </c:pt>
                      <c:pt idx="20">
                        <c:v>354.76190476190476</c:v>
                      </c:pt>
                      <c:pt idx="21">
                        <c:v>371.42857142857144</c:v>
                      </c:pt>
                      <c:pt idx="22">
                        <c:v>388.09523809523813</c:v>
                      </c:pt>
                      <c:pt idx="23">
                        <c:v>404.76190476190476</c:v>
                      </c:pt>
                      <c:pt idx="24">
                        <c:v>421.42857142857144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Analysis!$D$34</c15:sqref>
                        </c15:formulaRef>
                      </c:ext>
                    </c:extLst>
                    <c:strCache>
                      <c:ptCount val="1"/>
                      <c:pt idx="0">
                        <c:v>HP M225dn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Analysis!$D$35:$D$59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63</c:v>
                      </c:pt>
                      <c:pt idx="1">
                        <c:v>90.272727272727266</c:v>
                      </c:pt>
                      <c:pt idx="2">
                        <c:v>117.54545454545453</c:v>
                      </c:pt>
                      <c:pt idx="3">
                        <c:v>144.81818181818181</c:v>
                      </c:pt>
                      <c:pt idx="4">
                        <c:v>172.09090909090907</c:v>
                      </c:pt>
                      <c:pt idx="5">
                        <c:v>199.36363636363635</c:v>
                      </c:pt>
                      <c:pt idx="6">
                        <c:v>226.63636363636363</c:v>
                      </c:pt>
                      <c:pt idx="7">
                        <c:v>253.90909090909091</c:v>
                      </c:pt>
                      <c:pt idx="8">
                        <c:v>281.18181818181813</c:v>
                      </c:pt>
                      <c:pt idx="9">
                        <c:v>308.45454545454544</c:v>
                      </c:pt>
                      <c:pt idx="10">
                        <c:v>335.72727272727269</c:v>
                      </c:pt>
                      <c:pt idx="11">
                        <c:v>363</c:v>
                      </c:pt>
                      <c:pt idx="12">
                        <c:v>390.27272727272725</c:v>
                      </c:pt>
                      <c:pt idx="13">
                        <c:v>417.5454545454545</c:v>
                      </c:pt>
                      <c:pt idx="14">
                        <c:v>444.81818181818181</c:v>
                      </c:pt>
                      <c:pt idx="15">
                        <c:v>472.09090909090907</c:v>
                      </c:pt>
                      <c:pt idx="16">
                        <c:v>499.36363636363632</c:v>
                      </c:pt>
                      <c:pt idx="17">
                        <c:v>526.63636363636363</c:v>
                      </c:pt>
                      <c:pt idx="18">
                        <c:v>553.90909090909088</c:v>
                      </c:pt>
                      <c:pt idx="19">
                        <c:v>581.18181818181813</c:v>
                      </c:pt>
                      <c:pt idx="20">
                        <c:v>608.45454545454538</c:v>
                      </c:pt>
                      <c:pt idx="21">
                        <c:v>635.72727272727275</c:v>
                      </c:pt>
                      <c:pt idx="22">
                        <c:v>663</c:v>
                      </c:pt>
                      <c:pt idx="23">
                        <c:v>690.27272727272725</c:v>
                      </c:pt>
                      <c:pt idx="24">
                        <c:v>717.5454545454545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Analysis!$E$34</c15:sqref>
                        </c15:formulaRef>
                      </c:ext>
                    </c:extLst>
                    <c:strCache>
                      <c:ptCount val="1"/>
                      <c:pt idx="0">
                        <c:v>HP M426fdn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Analysis!$E$35:$E$59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42.857142857142854</c:v>
                      </c:pt>
                      <c:pt idx="1">
                        <c:v>59.523809523809518</c:v>
                      </c:pt>
                      <c:pt idx="2">
                        <c:v>76.19047619047619</c:v>
                      </c:pt>
                      <c:pt idx="3">
                        <c:v>92.857142857142861</c:v>
                      </c:pt>
                      <c:pt idx="4">
                        <c:v>109.52380952380952</c:v>
                      </c:pt>
                      <c:pt idx="5">
                        <c:v>126.19047619047618</c:v>
                      </c:pt>
                      <c:pt idx="6">
                        <c:v>142.85714285714286</c:v>
                      </c:pt>
                      <c:pt idx="7">
                        <c:v>159.52380952380952</c:v>
                      </c:pt>
                      <c:pt idx="8">
                        <c:v>176.1904761904762</c:v>
                      </c:pt>
                      <c:pt idx="9">
                        <c:v>192.85714285714286</c:v>
                      </c:pt>
                      <c:pt idx="10">
                        <c:v>209.52380952380952</c:v>
                      </c:pt>
                      <c:pt idx="11">
                        <c:v>226.1904761904762</c:v>
                      </c:pt>
                      <c:pt idx="12">
                        <c:v>242.85714285714286</c:v>
                      </c:pt>
                      <c:pt idx="13">
                        <c:v>259.52380952380952</c:v>
                      </c:pt>
                      <c:pt idx="14">
                        <c:v>276.1904761904762</c:v>
                      </c:pt>
                      <c:pt idx="15">
                        <c:v>292.85714285714283</c:v>
                      </c:pt>
                      <c:pt idx="16">
                        <c:v>309.52380952380952</c:v>
                      </c:pt>
                      <c:pt idx="17">
                        <c:v>326.19047619047615</c:v>
                      </c:pt>
                      <c:pt idx="18">
                        <c:v>342.85714285714283</c:v>
                      </c:pt>
                      <c:pt idx="19">
                        <c:v>359.52380952380952</c:v>
                      </c:pt>
                      <c:pt idx="20">
                        <c:v>376.19047619047615</c:v>
                      </c:pt>
                      <c:pt idx="21">
                        <c:v>392.85714285714283</c:v>
                      </c:pt>
                      <c:pt idx="22">
                        <c:v>409.52380952380952</c:v>
                      </c:pt>
                      <c:pt idx="23">
                        <c:v>426.19047619047615</c:v>
                      </c:pt>
                      <c:pt idx="24">
                        <c:v>442.85714285714283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Analysis!$H$34</c15:sqref>
                        </c15:formulaRef>
                      </c:ext>
                    </c:extLst>
                    <c:strCache>
                      <c:ptCount val="1"/>
                      <c:pt idx="0">
                        <c:v>HP M277dw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Analysis!$H$35:$H$59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63.2</c:v>
                      </c:pt>
                      <c:pt idx="1">
                        <c:v>122.45465838509317</c:v>
                      </c:pt>
                      <c:pt idx="2">
                        <c:v>181.70931677018632</c:v>
                      </c:pt>
                      <c:pt idx="3">
                        <c:v>240.96397515527951</c:v>
                      </c:pt>
                      <c:pt idx="4">
                        <c:v>300.21863354037265</c:v>
                      </c:pt>
                      <c:pt idx="5">
                        <c:v>359.47329192546584</c:v>
                      </c:pt>
                      <c:pt idx="6">
                        <c:v>418.72795031055898</c:v>
                      </c:pt>
                      <c:pt idx="7">
                        <c:v>477.98260869565217</c:v>
                      </c:pt>
                      <c:pt idx="8">
                        <c:v>537.23726708074537</c:v>
                      </c:pt>
                      <c:pt idx="9">
                        <c:v>596.49192546583856</c:v>
                      </c:pt>
                      <c:pt idx="10">
                        <c:v>655.74658385093176</c:v>
                      </c:pt>
                      <c:pt idx="11">
                        <c:v>715.00124223602484</c:v>
                      </c:pt>
                      <c:pt idx="12">
                        <c:v>774.25590062111803</c:v>
                      </c:pt>
                      <c:pt idx="13">
                        <c:v>833.51055900621122</c:v>
                      </c:pt>
                      <c:pt idx="14">
                        <c:v>892.76521739130442</c:v>
                      </c:pt>
                      <c:pt idx="15">
                        <c:v>952.01987577639761</c:v>
                      </c:pt>
                      <c:pt idx="16">
                        <c:v>1011.2745341614907</c:v>
                      </c:pt>
                      <c:pt idx="17">
                        <c:v>1070.5291925465838</c:v>
                      </c:pt>
                      <c:pt idx="18">
                        <c:v>1129.7838509316771</c:v>
                      </c:pt>
                      <c:pt idx="19">
                        <c:v>1189.0385093167702</c:v>
                      </c:pt>
                      <c:pt idx="20">
                        <c:v>1248.2931677018635</c:v>
                      </c:pt>
                      <c:pt idx="21">
                        <c:v>1307.5478260869565</c:v>
                      </c:pt>
                      <c:pt idx="22">
                        <c:v>1366.8024844720496</c:v>
                      </c:pt>
                      <c:pt idx="23">
                        <c:v>1426.0571428571429</c:v>
                      </c:pt>
                      <c:pt idx="24">
                        <c:v>1485.311801242236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Analysis!$I$34</c15:sqref>
                        </c15:formulaRef>
                      </c:ext>
                    </c:extLst>
                    <c:strCache>
                      <c:ptCount val="1"/>
                      <c:pt idx="0">
                        <c:v>HP M477fdn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Analysis!$I$35:$I$59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80</c:v>
                      </c:pt>
                      <c:pt idx="1">
                        <c:v>138.28571428571428</c:v>
                      </c:pt>
                      <c:pt idx="2">
                        <c:v>196.57142857142856</c:v>
                      </c:pt>
                      <c:pt idx="3">
                        <c:v>254.85714285714283</c:v>
                      </c:pt>
                      <c:pt idx="4">
                        <c:v>313.14285714285711</c:v>
                      </c:pt>
                      <c:pt idx="5">
                        <c:v>371.42857142857139</c:v>
                      </c:pt>
                      <c:pt idx="6">
                        <c:v>429.71428571428567</c:v>
                      </c:pt>
                      <c:pt idx="7">
                        <c:v>487.99999999999994</c:v>
                      </c:pt>
                      <c:pt idx="8">
                        <c:v>546.28571428571422</c:v>
                      </c:pt>
                      <c:pt idx="9">
                        <c:v>604.57142857142856</c:v>
                      </c:pt>
                      <c:pt idx="10">
                        <c:v>662.85714285714278</c:v>
                      </c:pt>
                      <c:pt idx="11">
                        <c:v>721.14285714285711</c:v>
                      </c:pt>
                      <c:pt idx="12">
                        <c:v>779.42857142857133</c:v>
                      </c:pt>
                      <c:pt idx="13">
                        <c:v>837.71428571428567</c:v>
                      </c:pt>
                      <c:pt idx="14">
                        <c:v>895.99999999999989</c:v>
                      </c:pt>
                      <c:pt idx="15">
                        <c:v>954.28571428571422</c:v>
                      </c:pt>
                      <c:pt idx="16">
                        <c:v>1012.5714285714284</c:v>
                      </c:pt>
                      <c:pt idx="17">
                        <c:v>1070.8571428571427</c:v>
                      </c:pt>
                      <c:pt idx="18">
                        <c:v>1129.1428571428571</c:v>
                      </c:pt>
                      <c:pt idx="19">
                        <c:v>1187.4285714285713</c:v>
                      </c:pt>
                      <c:pt idx="20">
                        <c:v>1245.7142857142856</c:v>
                      </c:pt>
                      <c:pt idx="21">
                        <c:v>1304</c:v>
                      </c:pt>
                      <c:pt idx="22">
                        <c:v>1362.2857142857142</c:v>
                      </c:pt>
                      <c:pt idx="23">
                        <c:v>1420.5714285714284</c:v>
                      </c:pt>
                      <c:pt idx="24">
                        <c:v>1478.8571428571427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1876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Pages / 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763744"/>
        <c:crosses val="autoZero"/>
        <c:auto val="1"/>
        <c:lblAlgn val="ctr"/>
        <c:lblOffset val="100"/>
        <c:noMultiLvlLbl val="0"/>
      </c:catAx>
      <c:valAx>
        <c:axId val="61876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00_);_(&quot;$&quot;* \(#,##0.0000\);_(&quot;$&quot;* &quot;-&quot;??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76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9639758770611753E-3"/>
          <c:y val="0.85896367739336377"/>
          <c:w val="0.19305383582777344"/>
          <c:h val="0.110974868397478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 Annual Cost - B/W (No Scanner)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01346396585922"/>
          <c:y val="0.12195641660030013"/>
          <c:w val="0.72953056440464015"/>
          <c:h val="0.70021059510334016"/>
        </c:manualLayout>
      </c:layout>
      <c:lineChart>
        <c:grouping val="standard"/>
        <c:varyColors val="0"/>
        <c:ser>
          <c:idx val="1"/>
          <c:order val="1"/>
          <c:tx>
            <c:strRef>
              <c:f>Analysis!$B$34</c:f>
              <c:strCache>
                <c:ptCount val="1"/>
                <c:pt idx="0">
                  <c:v>HP M201dw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Analysis!$A$35:$A$59</c:f>
              <c:numCache>
                <c:formatCode>General</c:formatCode>
                <c:ptCount val="2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</c:numCache>
              <c:extLst xmlns:c15="http://schemas.microsoft.com/office/drawing/2012/chart"/>
            </c:numRef>
          </c:cat>
          <c:val>
            <c:numRef>
              <c:f>Analysis!$B$35:$B$59</c:f>
              <c:numCache>
                <c:formatCode>_("$"* #,##0.0000_);_("$"* \(#,##0.0000\);_("$"* "-"????_);_(@_)</c:formatCode>
                <c:ptCount val="25"/>
                <c:pt idx="0">
                  <c:v>39</c:v>
                </c:pt>
                <c:pt idx="1">
                  <c:v>66.272727272727266</c:v>
                </c:pt>
                <c:pt idx="2">
                  <c:v>93.545454545454533</c:v>
                </c:pt>
                <c:pt idx="3">
                  <c:v>120.81818181818181</c:v>
                </c:pt>
                <c:pt idx="4">
                  <c:v>148.09090909090907</c:v>
                </c:pt>
                <c:pt idx="5">
                  <c:v>175.36363636363635</c:v>
                </c:pt>
                <c:pt idx="6">
                  <c:v>202.63636363636363</c:v>
                </c:pt>
                <c:pt idx="7">
                  <c:v>229.90909090909091</c:v>
                </c:pt>
                <c:pt idx="8">
                  <c:v>257.18181818181813</c:v>
                </c:pt>
                <c:pt idx="9">
                  <c:v>284.45454545454544</c:v>
                </c:pt>
                <c:pt idx="10">
                  <c:v>311.72727272727269</c:v>
                </c:pt>
                <c:pt idx="11">
                  <c:v>339</c:v>
                </c:pt>
                <c:pt idx="12">
                  <c:v>366.27272727272725</c:v>
                </c:pt>
                <c:pt idx="13">
                  <c:v>393.5454545454545</c:v>
                </c:pt>
                <c:pt idx="14">
                  <c:v>420.81818181818181</c:v>
                </c:pt>
                <c:pt idx="15">
                  <c:v>448.09090909090907</c:v>
                </c:pt>
                <c:pt idx="16">
                  <c:v>475.36363636363632</c:v>
                </c:pt>
                <c:pt idx="17">
                  <c:v>502.63636363636363</c:v>
                </c:pt>
                <c:pt idx="18">
                  <c:v>529.90909090909088</c:v>
                </c:pt>
                <c:pt idx="19">
                  <c:v>557.18181818181813</c:v>
                </c:pt>
                <c:pt idx="20">
                  <c:v>584.45454545454538</c:v>
                </c:pt>
                <c:pt idx="21">
                  <c:v>611.72727272727275</c:v>
                </c:pt>
                <c:pt idx="22">
                  <c:v>639</c:v>
                </c:pt>
                <c:pt idx="23">
                  <c:v>666.27272727272725</c:v>
                </c:pt>
                <c:pt idx="24">
                  <c:v>693.5454545454545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"/>
          <c:order val="2"/>
          <c:tx>
            <c:strRef>
              <c:f>Analysis!$C$34</c:f>
              <c:strCache>
                <c:ptCount val="1"/>
                <c:pt idx="0">
                  <c:v>HP M402dn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Analysis!$A$35:$A$59</c:f>
              <c:numCache>
                <c:formatCode>General</c:formatCode>
                <c:ptCount val="2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</c:numCache>
              <c:extLst xmlns:c15="http://schemas.microsoft.com/office/drawing/2012/chart"/>
            </c:numRef>
          </c:cat>
          <c:val>
            <c:numRef>
              <c:f>Analysis!$C$35:$C$59</c:f>
              <c:numCache>
                <c:formatCode>_("$"* #,##0.0000_);_("$"* \(#,##0.0000\);_("$"* "-"????_);_(@_)</c:formatCode>
                <c:ptCount val="25"/>
                <c:pt idx="0">
                  <c:v>21.428571428571427</c:v>
                </c:pt>
                <c:pt idx="1">
                  <c:v>38.095238095238095</c:v>
                </c:pt>
                <c:pt idx="2">
                  <c:v>54.761904761904759</c:v>
                </c:pt>
                <c:pt idx="3">
                  <c:v>71.428571428571431</c:v>
                </c:pt>
                <c:pt idx="4">
                  <c:v>88.095238095238102</c:v>
                </c:pt>
                <c:pt idx="5">
                  <c:v>104.76190476190476</c:v>
                </c:pt>
                <c:pt idx="6">
                  <c:v>121.42857142857143</c:v>
                </c:pt>
                <c:pt idx="7">
                  <c:v>138.0952380952381</c:v>
                </c:pt>
                <c:pt idx="8">
                  <c:v>154.76190476190476</c:v>
                </c:pt>
                <c:pt idx="9">
                  <c:v>171.42857142857142</c:v>
                </c:pt>
                <c:pt idx="10">
                  <c:v>188.09523809523807</c:v>
                </c:pt>
                <c:pt idx="11">
                  <c:v>204.76190476190476</c:v>
                </c:pt>
                <c:pt idx="12">
                  <c:v>221.42857142857142</c:v>
                </c:pt>
                <c:pt idx="13">
                  <c:v>238.09523809523807</c:v>
                </c:pt>
                <c:pt idx="14">
                  <c:v>254.76190476190476</c:v>
                </c:pt>
                <c:pt idx="15">
                  <c:v>271.42857142857144</c:v>
                </c:pt>
                <c:pt idx="16">
                  <c:v>288.09523809523813</c:v>
                </c:pt>
                <c:pt idx="17">
                  <c:v>304.76190476190476</c:v>
                </c:pt>
                <c:pt idx="18">
                  <c:v>321.42857142857144</c:v>
                </c:pt>
                <c:pt idx="19">
                  <c:v>338.09523809523813</c:v>
                </c:pt>
                <c:pt idx="20">
                  <c:v>354.76190476190476</c:v>
                </c:pt>
                <c:pt idx="21">
                  <c:v>371.42857142857144</c:v>
                </c:pt>
                <c:pt idx="22">
                  <c:v>388.09523809523813</c:v>
                </c:pt>
                <c:pt idx="23">
                  <c:v>404.76190476190476</c:v>
                </c:pt>
                <c:pt idx="24">
                  <c:v>421.42857142857144</c:v>
                </c:pt>
              </c:numCache>
              <c:extLst xmlns:c15="http://schemas.microsoft.com/office/drawing/2012/chart"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193832"/>
        <c:axId val="5161903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Analysis!$A$34</c15:sqref>
                        </c15:formulaRef>
                      </c:ext>
                    </c:extLst>
                    <c:strCache>
                      <c:ptCount val="1"/>
                      <c:pt idx="0">
                        <c:v>Pages / month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Analysis!$D$34</c15:sqref>
                        </c15:formulaRef>
                      </c:ext>
                    </c:extLst>
                    <c:strCache>
                      <c:ptCount val="1"/>
                      <c:pt idx="0">
                        <c:v>HP M225dn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Analysis!$D$35:$D$59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63</c:v>
                      </c:pt>
                      <c:pt idx="1">
                        <c:v>90.272727272727266</c:v>
                      </c:pt>
                      <c:pt idx="2">
                        <c:v>117.54545454545453</c:v>
                      </c:pt>
                      <c:pt idx="3">
                        <c:v>144.81818181818181</c:v>
                      </c:pt>
                      <c:pt idx="4">
                        <c:v>172.09090909090907</c:v>
                      </c:pt>
                      <c:pt idx="5">
                        <c:v>199.36363636363635</c:v>
                      </c:pt>
                      <c:pt idx="6">
                        <c:v>226.63636363636363</c:v>
                      </c:pt>
                      <c:pt idx="7">
                        <c:v>253.90909090909091</c:v>
                      </c:pt>
                      <c:pt idx="8">
                        <c:v>281.18181818181813</c:v>
                      </c:pt>
                      <c:pt idx="9">
                        <c:v>308.45454545454544</c:v>
                      </c:pt>
                      <c:pt idx="10">
                        <c:v>335.72727272727269</c:v>
                      </c:pt>
                      <c:pt idx="11">
                        <c:v>363</c:v>
                      </c:pt>
                      <c:pt idx="12">
                        <c:v>390.27272727272725</c:v>
                      </c:pt>
                      <c:pt idx="13">
                        <c:v>417.5454545454545</c:v>
                      </c:pt>
                      <c:pt idx="14">
                        <c:v>444.81818181818181</c:v>
                      </c:pt>
                      <c:pt idx="15">
                        <c:v>472.09090909090907</c:v>
                      </c:pt>
                      <c:pt idx="16">
                        <c:v>499.36363636363632</c:v>
                      </c:pt>
                      <c:pt idx="17">
                        <c:v>526.63636363636363</c:v>
                      </c:pt>
                      <c:pt idx="18">
                        <c:v>553.90909090909088</c:v>
                      </c:pt>
                      <c:pt idx="19">
                        <c:v>581.18181818181813</c:v>
                      </c:pt>
                      <c:pt idx="20">
                        <c:v>608.45454545454538</c:v>
                      </c:pt>
                      <c:pt idx="21">
                        <c:v>635.72727272727275</c:v>
                      </c:pt>
                      <c:pt idx="22">
                        <c:v>663</c:v>
                      </c:pt>
                      <c:pt idx="23">
                        <c:v>690.27272727272725</c:v>
                      </c:pt>
                      <c:pt idx="24">
                        <c:v>717.5454545454545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Analysis!$E$34</c15:sqref>
                        </c15:formulaRef>
                      </c:ext>
                    </c:extLst>
                    <c:strCache>
                      <c:ptCount val="1"/>
                      <c:pt idx="0">
                        <c:v>HP M426fdn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Analysis!$E$35:$E$59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42.857142857142854</c:v>
                      </c:pt>
                      <c:pt idx="1">
                        <c:v>59.523809523809518</c:v>
                      </c:pt>
                      <c:pt idx="2">
                        <c:v>76.19047619047619</c:v>
                      </c:pt>
                      <c:pt idx="3">
                        <c:v>92.857142857142861</c:v>
                      </c:pt>
                      <c:pt idx="4">
                        <c:v>109.52380952380952</c:v>
                      </c:pt>
                      <c:pt idx="5">
                        <c:v>126.19047619047618</c:v>
                      </c:pt>
                      <c:pt idx="6">
                        <c:v>142.85714285714286</c:v>
                      </c:pt>
                      <c:pt idx="7">
                        <c:v>159.52380952380952</c:v>
                      </c:pt>
                      <c:pt idx="8">
                        <c:v>176.1904761904762</c:v>
                      </c:pt>
                      <c:pt idx="9">
                        <c:v>192.85714285714286</c:v>
                      </c:pt>
                      <c:pt idx="10">
                        <c:v>209.52380952380952</c:v>
                      </c:pt>
                      <c:pt idx="11">
                        <c:v>226.1904761904762</c:v>
                      </c:pt>
                      <c:pt idx="12">
                        <c:v>242.85714285714286</c:v>
                      </c:pt>
                      <c:pt idx="13">
                        <c:v>259.52380952380952</c:v>
                      </c:pt>
                      <c:pt idx="14">
                        <c:v>276.1904761904762</c:v>
                      </c:pt>
                      <c:pt idx="15">
                        <c:v>292.85714285714283</c:v>
                      </c:pt>
                      <c:pt idx="16">
                        <c:v>309.52380952380952</c:v>
                      </c:pt>
                      <c:pt idx="17">
                        <c:v>326.19047619047615</c:v>
                      </c:pt>
                      <c:pt idx="18">
                        <c:v>342.85714285714283</c:v>
                      </c:pt>
                      <c:pt idx="19">
                        <c:v>359.52380952380952</c:v>
                      </c:pt>
                      <c:pt idx="20">
                        <c:v>376.19047619047615</c:v>
                      </c:pt>
                      <c:pt idx="21">
                        <c:v>392.85714285714283</c:v>
                      </c:pt>
                      <c:pt idx="22">
                        <c:v>409.52380952380952</c:v>
                      </c:pt>
                      <c:pt idx="23">
                        <c:v>426.19047619047615</c:v>
                      </c:pt>
                      <c:pt idx="24">
                        <c:v>442.85714285714283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Analysis!$F$34</c15:sqref>
                        </c15:formulaRef>
                      </c:ext>
                    </c:extLst>
                    <c:strCache>
                      <c:ptCount val="1"/>
                      <c:pt idx="0">
                        <c:v>HP M452dn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Analysis!$F$35:$F$59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41.666666666666664</c:v>
                      </c:pt>
                      <c:pt idx="1">
                        <c:v>77.495238095238079</c:v>
                      </c:pt>
                      <c:pt idx="2">
                        <c:v>113.3238095238095</c:v>
                      </c:pt>
                      <c:pt idx="3">
                        <c:v>149.15238095238095</c:v>
                      </c:pt>
                      <c:pt idx="4">
                        <c:v>184.98095238095235</c:v>
                      </c:pt>
                      <c:pt idx="5">
                        <c:v>220.80952380952377</c:v>
                      </c:pt>
                      <c:pt idx="6">
                        <c:v>256.63809523809522</c:v>
                      </c:pt>
                      <c:pt idx="7">
                        <c:v>292.46666666666664</c:v>
                      </c:pt>
                      <c:pt idx="8">
                        <c:v>328.29523809523806</c:v>
                      </c:pt>
                      <c:pt idx="9">
                        <c:v>364.12380952380948</c:v>
                      </c:pt>
                      <c:pt idx="10">
                        <c:v>399.95238095238091</c:v>
                      </c:pt>
                      <c:pt idx="11">
                        <c:v>435.78095238095239</c:v>
                      </c:pt>
                      <c:pt idx="12">
                        <c:v>471.60952380952381</c:v>
                      </c:pt>
                      <c:pt idx="13">
                        <c:v>507.43809523809523</c:v>
                      </c:pt>
                      <c:pt idx="14">
                        <c:v>543.26666666666665</c:v>
                      </c:pt>
                      <c:pt idx="15">
                        <c:v>579.09523809523796</c:v>
                      </c:pt>
                      <c:pt idx="16">
                        <c:v>614.92380952380938</c:v>
                      </c:pt>
                      <c:pt idx="17">
                        <c:v>650.7523809523808</c:v>
                      </c:pt>
                      <c:pt idx="18">
                        <c:v>686.58095238095223</c:v>
                      </c:pt>
                      <c:pt idx="19">
                        <c:v>722.40952380952365</c:v>
                      </c:pt>
                      <c:pt idx="20">
                        <c:v>758.23809523809507</c:v>
                      </c:pt>
                      <c:pt idx="21">
                        <c:v>794.06666666666661</c:v>
                      </c:pt>
                      <c:pt idx="22">
                        <c:v>829.89523809523803</c:v>
                      </c:pt>
                      <c:pt idx="23">
                        <c:v>865.72380952380945</c:v>
                      </c:pt>
                      <c:pt idx="24">
                        <c:v>901.55238095238087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Analysis!$G$34</c15:sqref>
                        </c15:formulaRef>
                      </c:ext>
                    </c:extLst>
                    <c:strCache>
                      <c:ptCount val="1"/>
                      <c:pt idx="0">
                        <c:v>HP X555dn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Analysis!$G$35:$G$59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93.75</c:v>
                      </c:pt>
                      <c:pt idx="1">
                        <c:v>132.71103896103895</c:v>
                      </c:pt>
                      <c:pt idx="2">
                        <c:v>171.6720779220779</c:v>
                      </c:pt>
                      <c:pt idx="3">
                        <c:v>210.63311688311688</c:v>
                      </c:pt>
                      <c:pt idx="4">
                        <c:v>249.59415584415584</c:v>
                      </c:pt>
                      <c:pt idx="5">
                        <c:v>288.55519480519479</c:v>
                      </c:pt>
                      <c:pt idx="6">
                        <c:v>327.51623376623377</c:v>
                      </c:pt>
                      <c:pt idx="7">
                        <c:v>366.47727272727275</c:v>
                      </c:pt>
                      <c:pt idx="8">
                        <c:v>405.43831168831167</c:v>
                      </c:pt>
                      <c:pt idx="9">
                        <c:v>444.39935064935065</c:v>
                      </c:pt>
                      <c:pt idx="10">
                        <c:v>483.36038961038957</c:v>
                      </c:pt>
                      <c:pt idx="11">
                        <c:v>522.32142857142856</c:v>
                      </c:pt>
                      <c:pt idx="12">
                        <c:v>561.28246753246754</c:v>
                      </c:pt>
                      <c:pt idx="13">
                        <c:v>600.2435064935064</c:v>
                      </c:pt>
                      <c:pt idx="14">
                        <c:v>639.2045454545455</c:v>
                      </c:pt>
                      <c:pt idx="15">
                        <c:v>678.16558441558436</c:v>
                      </c:pt>
                      <c:pt idx="16">
                        <c:v>717.12662337662334</c:v>
                      </c:pt>
                      <c:pt idx="17">
                        <c:v>756.08766233766232</c:v>
                      </c:pt>
                      <c:pt idx="18">
                        <c:v>795.0487012987013</c:v>
                      </c:pt>
                      <c:pt idx="19">
                        <c:v>834.00974025974028</c:v>
                      </c:pt>
                      <c:pt idx="20">
                        <c:v>872.97077922077915</c:v>
                      </c:pt>
                      <c:pt idx="21">
                        <c:v>911.93181818181813</c:v>
                      </c:pt>
                      <c:pt idx="22">
                        <c:v>950.89285714285711</c:v>
                      </c:pt>
                      <c:pt idx="23">
                        <c:v>989.85389610389609</c:v>
                      </c:pt>
                      <c:pt idx="24">
                        <c:v>1028.8149350649351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Analysis!$H$34</c15:sqref>
                        </c15:formulaRef>
                      </c:ext>
                    </c:extLst>
                    <c:strCache>
                      <c:ptCount val="1"/>
                      <c:pt idx="0">
                        <c:v>HP M277dw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Analysis!$H$35:$H$59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63.2</c:v>
                      </c:pt>
                      <c:pt idx="1">
                        <c:v>122.45465838509317</c:v>
                      </c:pt>
                      <c:pt idx="2">
                        <c:v>181.70931677018632</c:v>
                      </c:pt>
                      <c:pt idx="3">
                        <c:v>240.96397515527951</c:v>
                      </c:pt>
                      <c:pt idx="4">
                        <c:v>300.21863354037265</c:v>
                      </c:pt>
                      <c:pt idx="5">
                        <c:v>359.47329192546584</c:v>
                      </c:pt>
                      <c:pt idx="6">
                        <c:v>418.72795031055898</c:v>
                      </c:pt>
                      <c:pt idx="7">
                        <c:v>477.98260869565217</c:v>
                      </c:pt>
                      <c:pt idx="8">
                        <c:v>537.23726708074537</c:v>
                      </c:pt>
                      <c:pt idx="9">
                        <c:v>596.49192546583856</c:v>
                      </c:pt>
                      <c:pt idx="10">
                        <c:v>655.74658385093176</c:v>
                      </c:pt>
                      <c:pt idx="11">
                        <c:v>715.00124223602484</c:v>
                      </c:pt>
                      <c:pt idx="12">
                        <c:v>774.25590062111803</c:v>
                      </c:pt>
                      <c:pt idx="13">
                        <c:v>833.51055900621122</c:v>
                      </c:pt>
                      <c:pt idx="14">
                        <c:v>892.76521739130442</c:v>
                      </c:pt>
                      <c:pt idx="15">
                        <c:v>952.01987577639761</c:v>
                      </c:pt>
                      <c:pt idx="16">
                        <c:v>1011.2745341614907</c:v>
                      </c:pt>
                      <c:pt idx="17">
                        <c:v>1070.5291925465838</c:v>
                      </c:pt>
                      <c:pt idx="18">
                        <c:v>1129.7838509316771</c:v>
                      </c:pt>
                      <c:pt idx="19">
                        <c:v>1189.0385093167702</c:v>
                      </c:pt>
                      <c:pt idx="20">
                        <c:v>1248.2931677018635</c:v>
                      </c:pt>
                      <c:pt idx="21">
                        <c:v>1307.5478260869565</c:v>
                      </c:pt>
                      <c:pt idx="22">
                        <c:v>1366.8024844720496</c:v>
                      </c:pt>
                      <c:pt idx="23">
                        <c:v>1426.0571428571429</c:v>
                      </c:pt>
                      <c:pt idx="24">
                        <c:v>1485.311801242236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Analysis!$I$34</c15:sqref>
                        </c15:formulaRef>
                      </c:ext>
                    </c:extLst>
                    <c:strCache>
                      <c:ptCount val="1"/>
                      <c:pt idx="0">
                        <c:v>HP M477fdn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Analysis!$I$35:$I$59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80</c:v>
                      </c:pt>
                      <c:pt idx="1">
                        <c:v>138.28571428571428</c:v>
                      </c:pt>
                      <c:pt idx="2">
                        <c:v>196.57142857142856</c:v>
                      </c:pt>
                      <c:pt idx="3">
                        <c:v>254.85714285714283</c:v>
                      </c:pt>
                      <c:pt idx="4">
                        <c:v>313.14285714285711</c:v>
                      </c:pt>
                      <c:pt idx="5">
                        <c:v>371.42857142857139</c:v>
                      </c:pt>
                      <c:pt idx="6">
                        <c:v>429.71428571428567</c:v>
                      </c:pt>
                      <c:pt idx="7">
                        <c:v>487.99999999999994</c:v>
                      </c:pt>
                      <c:pt idx="8">
                        <c:v>546.28571428571422</c:v>
                      </c:pt>
                      <c:pt idx="9">
                        <c:v>604.57142857142856</c:v>
                      </c:pt>
                      <c:pt idx="10">
                        <c:v>662.85714285714278</c:v>
                      </c:pt>
                      <c:pt idx="11">
                        <c:v>721.14285714285711</c:v>
                      </c:pt>
                      <c:pt idx="12">
                        <c:v>779.42857142857133</c:v>
                      </c:pt>
                      <c:pt idx="13">
                        <c:v>837.71428571428567</c:v>
                      </c:pt>
                      <c:pt idx="14">
                        <c:v>895.99999999999989</c:v>
                      </c:pt>
                      <c:pt idx="15">
                        <c:v>954.28571428571422</c:v>
                      </c:pt>
                      <c:pt idx="16">
                        <c:v>1012.5714285714284</c:v>
                      </c:pt>
                      <c:pt idx="17">
                        <c:v>1070.8571428571427</c:v>
                      </c:pt>
                      <c:pt idx="18">
                        <c:v>1129.1428571428571</c:v>
                      </c:pt>
                      <c:pt idx="19">
                        <c:v>1187.4285714285713</c:v>
                      </c:pt>
                      <c:pt idx="20">
                        <c:v>1245.7142857142856</c:v>
                      </c:pt>
                      <c:pt idx="21">
                        <c:v>1304</c:v>
                      </c:pt>
                      <c:pt idx="22">
                        <c:v>1362.2857142857142</c:v>
                      </c:pt>
                      <c:pt idx="23">
                        <c:v>1420.5714285714284</c:v>
                      </c:pt>
                      <c:pt idx="24">
                        <c:v>1478.8571428571427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516193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Pages / 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190304"/>
        <c:crosses val="autoZero"/>
        <c:auto val="1"/>
        <c:lblAlgn val="ctr"/>
        <c:lblOffset val="100"/>
        <c:noMultiLvlLbl val="0"/>
      </c:catAx>
      <c:valAx>
        <c:axId val="51619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00_);_(&quot;$&quot;* \(#,##0.0000\);_(&quot;$&quot;* &quot;-&quot;??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19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9639758770611753E-3"/>
          <c:y val="0.85896367739336377"/>
          <c:w val="0.19305383582777344"/>
          <c:h val="0.110974868397478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 Annual Cost - B/W (With Scanner)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01346396585922"/>
          <c:y val="0.12195641660030013"/>
          <c:w val="0.72953056440464015"/>
          <c:h val="0.70021059510334016"/>
        </c:manualLayout>
      </c:layout>
      <c:lineChart>
        <c:grouping val="standard"/>
        <c:varyColors val="0"/>
        <c:ser>
          <c:idx val="3"/>
          <c:order val="3"/>
          <c:tx>
            <c:strRef>
              <c:f>Analysis!$D$34</c:f>
              <c:strCache>
                <c:ptCount val="1"/>
                <c:pt idx="0">
                  <c:v>HP M225dn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Analysis!$A$35:$A$59</c:f>
              <c:numCache>
                <c:formatCode>General</c:formatCode>
                <c:ptCount val="2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</c:numCache>
              <c:extLst xmlns:c15="http://schemas.microsoft.com/office/drawing/2012/chart"/>
            </c:numRef>
          </c:cat>
          <c:val>
            <c:numRef>
              <c:f>Analysis!$D$35:$D$59</c:f>
              <c:numCache>
                <c:formatCode>_("$"* #,##0.0000_);_("$"* \(#,##0.0000\);_("$"* "-"????_);_(@_)</c:formatCode>
                <c:ptCount val="25"/>
                <c:pt idx="0">
                  <c:v>63</c:v>
                </c:pt>
                <c:pt idx="1">
                  <c:v>90.272727272727266</c:v>
                </c:pt>
                <c:pt idx="2">
                  <c:v>117.54545454545453</c:v>
                </c:pt>
                <c:pt idx="3">
                  <c:v>144.81818181818181</c:v>
                </c:pt>
                <c:pt idx="4">
                  <c:v>172.09090909090907</c:v>
                </c:pt>
                <c:pt idx="5">
                  <c:v>199.36363636363635</c:v>
                </c:pt>
                <c:pt idx="6">
                  <c:v>226.63636363636363</c:v>
                </c:pt>
                <c:pt idx="7">
                  <c:v>253.90909090909091</c:v>
                </c:pt>
                <c:pt idx="8">
                  <c:v>281.18181818181813</c:v>
                </c:pt>
                <c:pt idx="9">
                  <c:v>308.45454545454544</c:v>
                </c:pt>
                <c:pt idx="10">
                  <c:v>335.72727272727269</c:v>
                </c:pt>
                <c:pt idx="11">
                  <c:v>363</c:v>
                </c:pt>
                <c:pt idx="12">
                  <c:v>390.27272727272725</c:v>
                </c:pt>
                <c:pt idx="13">
                  <c:v>417.5454545454545</c:v>
                </c:pt>
                <c:pt idx="14">
                  <c:v>444.81818181818181</c:v>
                </c:pt>
                <c:pt idx="15">
                  <c:v>472.09090909090907</c:v>
                </c:pt>
                <c:pt idx="16">
                  <c:v>499.36363636363632</c:v>
                </c:pt>
                <c:pt idx="17">
                  <c:v>526.63636363636363</c:v>
                </c:pt>
                <c:pt idx="18">
                  <c:v>553.90909090909088</c:v>
                </c:pt>
                <c:pt idx="19">
                  <c:v>581.18181818181813</c:v>
                </c:pt>
                <c:pt idx="20">
                  <c:v>608.45454545454538</c:v>
                </c:pt>
                <c:pt idx="21">
                  <c:v>635.72727272727275</c:v>
                </c:pt>
                <c:pt idx="22">
                  <c:v>663</c:v>
                </c:pt>
                <c:pt idx="23">
                  <c:v>690.27272727272725</c:v>
                </c:pt>
                <c:pt idx="24">
                  <c:v>717.5454545454545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"/>
          <c:order val="4"/>
          <c:tx>
            <c:strRef>
              <c:f>Analysis!$E$34</c:f>
              <c:strCache>
                <c:ptCount val="1"/>
                <c:pt idx="0">
                  <c:v>HP M426fdn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Analysis!$A$35:$A$59</c:f>
              <c:numCache>
                <c:formatCode>General</c:formatCode>
                <c:ptCount val="25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</c:numCache>
              <c:extLst xmlns:c15="http://schemas.microsoft.com/office/drawing/2012/chart"/>
            </c:numRef>
          </c:cat>
          <c:val>
            <c:numRef>
              <c:f>Analysis!$E$35:$E$59</c:f>
              <c:numCache>
                <c:formatCode>_("$"* #,##0.0000_);_("$"* \(#,##0.0000\);_("$"* "-"????_);_(@_)</c:formatCode>
                <c:ptCount val="25"/>
                <c:pt idx="0">
                  <c:v>42.857142857142854</c:v>
                </c:pt>
                <c:pt idx="1">
                  <c:v>59.523809523809518</c:v>
                </c:pt>
                <c:pt idx="2">
                  <c:v>76.19047619047619</c:v>
                </c:pt>
                <c:pt idx="3">
                  <c:v>92.857142857142861</c:v>
                </c:pt>
                <c:pt idx="4">
                  <c:v>109.52380952380952</c:v>
                </c:pt>
                <c:pt idx="5">
                  <c:v>126.19047619047618</c:v>
                </c:pt>
                <c:pt idx="6">
                  <c:v>142.85714285714286</c:v>
                </c:pt>
                <c:pt idx="7">
                  <c:v>159.52380952380952</c:v>
                </c:pt>
                <c:pt idx="8">
                  <c:v>176.1904761904762</c:v>
                </c:pt>
                <c:pt idx="9">
                  <c:v>192.85714285714286</c:v>
                </c:pt>
                <c:pt idx="10">
                  <c:v>209.52380952380952</c:v>
                </c:pt>
                <c:pt idx="11">
                  <c:v>226.1904761904762</c:v>
                </c:pt>
                <c:pt idx="12">
                  <c:v>242.85714285714286</c:v>
                </c:pt>
                <c:pt idx="13">
                  <c:v>259.52380952380952</c:v>
                </c:pt>
                <c:pt idx="14">
                  <c:v>276.1904761904762</c:v>
                </c:pt>
                <c:pt idx="15">
                  <c:v>292.85714285714283</c:v>
                </c:pt>
                <c:pt idx="16">
                  <c:v>309.52380952380952</c:v>
                </c:pt>
                <c:pt idx="17">
                  <c:v>326.19047619047615</c:v>
                </c:pt>
                <c:pt idx="18">
                  <c:v>342.85714285714283</c:v>
                </c:pt>
                <c:pt idx="19">
                  <c:v>359.52380952380952</c:v>
                </c:pt>
                <c:pt idx="20">
                  <c:v>376.19047619047615</c:v>
                </c:pt>
                <c:pt idx="21">
                  <c:v>392.85714285714283</c:v>
                </c:pt>
                <c:pt idx="22">
                  <c:v>409.52380952380952</c:v>
                </c:pt>
                <c:pt idx="23">
                  <c:v>426.19047619047615</c:v>
                </c:pt>
                <c:pt idx="24">
                  <c:v>442.85714285714283</c:v>
                </c:pt>
              </c:numCache>
              <c:extLst xmlns:c15="http://schemas.microsoft.com/office/drawing/2012/chart"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191480"/>
        <c:axId val="5161922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Analysis!$A$34</c15:sqref>
                        </c15:formulaRef>
                      </c:ext>
                    </c:extLst>
                    <c:strCache>
                      <c:ptCount val="1"/>
                      <c:pt idx="0">
                        <c:v>Pages / month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Analysis!$B$34</c15:sqref>
                        </c15:formulaRef>
                      </c:ext>
                    </c:extLst>
                    <c:strCache>
                      <c:ptCount val="1"/>
                      <c:pt idx="0">
                        <c:v>HP M201dw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Analysis!$B$35:$B$59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39</c:v>
                      </c:pt>
                      <c:pt idx="1">
                        <c:v>66.272727272727266</c:v>
                      </c:pt>
                      <c:pt idx="2">
                        <c:v>93.545454545454533</c:v>
                      </c:pt>
                      <c:pt idx="3">
                        <c:v>120.81818181818181</c:v>
                      </c:pt>
                      <c:pt idx="4">
                        <c:v>148.09090909090907</c:v>
                      </c:pt>
                      <c:pt idx="5">
                        <c:v>175.36363636363635</c:v>
                      </c:pt>
                      <c:pt idx="6">
                        <c:v>202.63636363636363</c:v>
                      </c:pt>
                      <c:pt idx="7">
                        <c:v>229.90909090909091</c:v>
                      </c:pt>
                      <c:pt idx="8">
                        <c:v>257.18181818181813</c:v>
                      </c:pt>
                      <c:pt idx="9">
                        <c:v>284.45454545454544</c:v>
                      </c:pt>
                      <c:pt idx="10">
                        <c:v>311.72727272727269</c:v>
                      </c:pt>
                      <c:pt idx="11">
                        <c:v>339</c:v>
                      </c:pt>
                      <c:pt idx="12">
                        <c:v>366.27272727272725</c:v>
                      </c:pt>
                      <c:pt idx="13">
                        <c:v>393.5454545454545</c:v>
                      </c:pt>
                      <c:pt idx="14">
                        <c:v>420.81818181818181</c:v>
                      </c:pt>
                      <c:pt idx="15">
                        <c:v>448.09090909090907</c:v>
                      </c:pt>
                      <c:pt idx="16">
                        <c:v>475.36363636363632</c:v>
                      </c:pt>
                      <c:pt idx="17">
                        <c:v>502.63636363636363</c:v>
                      </c:pt>
                      <c:pt idx="18">
                        <c:v>529.90909090909088</c:v>
                      </c:pt>
                      <c:pt idx="19">
                        <c:v>557.18181818181813</c:v>
                      </c:pt>
                      <c:pt idx="20">
                        <c:v>584.45454545454538</c:v>
                      </c:pt>
                      <c:pt idx="21">
                        <c:v>611.72727272727275</c:v>
                      </c:pt>
                      <c:pt idx="22">
                        <c:v>639</c:v>
                      </c:pt>
                      <c:pt idx="23">
                        <c:v>666.27272727272725</c:v>
                      </c:pt>
                      <c:pt idx="24">
                        <c:v>693.5454545454545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Analysis!$C$34</c15:sqref>
                        </c15:formulaRef>
                      </c:ext>
                    </c:extLst>
                    <c:strCache>
                      <c:ptCount val="1"/>
                      <c:pt idx="0">
                        <c:v>HP M402dn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Analysis!$C$35:$C$59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21.428571428571427</c:v>
                      </c:pt>
                      <c:pt idx="1">
                        <c:v>38.095238095238095</c:v>
                      </c:pt>
                      <c:pt idx="2">
                        <c:v>54.761904761904759</c:v>
                      </c:pt>
                      <c:pt idx="3">
                        <c:v>71.428571428571431</c:v>
                      </c:pt>
                      <c:pt idx="4">
                        <c:v>88.095238095238102</c:v>
                      </c:pt>
                      <c:pt idx="5">
                        <c:v>104.76190476190476</c:v>
                      </c:pt>
                      <c:pt idx="6">
                        <c:v>121.42857142857143</c:v>
                      </c:pt>
                      <c:pt idx="7">
                        <c:v>138.0952380952381</c:v>
                      </c:pt>
                      <c:pt idx="8">
                        <c:v>154.76190476190476</c:v>
                      </c:pt>
                      <c:pt idx="9">
                        <c:v>171.42857142857142</c:v>
                      </c:pt>
                      <c:pt idx="10">
                        <c:v>188.09523809523807</c:v>
                      </c:pt>
                      <c:pt idx="11">
                        <c:v>204.76190476190476</c:v>
                      </c:pt>
                      <c:pt idx="12">
                        <c:v>221.42857142857142</c:v>
                      </c:pt>
                      <c:pt idx="13">
                        <c:v>238.09523809523807</c:v>
                      </c:pt>
                      <c:pt idx="14">
                        <c:v>254.76190476190476</c:v>
                      </c:pt>
                      <c:pt idx="15">
                        <c:v>271.42857142857144</c:v>
                      </c:pt>
                      <c:pt idx="16">
                        <c:v>288.09523809523813</c:v>
                      </c:pt>
                      <c:pt idx="17">
                        <c:v>304.76190476190476</c:v>
                      </c:pt>
                      <c:pt idx="18">
                        <c:v>321.42857142857144</c:v>
                      </c:pt>
                      <c:pt idx="19">
                        <c:v>338.09523809523813</c:v>
                      </c:pt>
                      <c:pt idx="20">
                        <c:v>354.76190476190476</c:v>
                      </c:pt>
                      <c:pt idx="21">
                        <c:v>371.42857142857144</c:v>
                      </c:pt>
                      <c:pt idx="22">
                        <c:v>388.09523809523813</c:v>
                      </c:pt>
                      <c:pt idx="23">
                        <c:v>404.76190476190476</c:v>
                      </c:pt>
                      <c:pt idx="24">
                        <c:v>421.42857142857144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Analysis!$F$34</c15:sqref>
                        </c15:formulaRef>
                      </c:ext>
                    </c:extLst>
                    <c:strCache>
                      <c:ptCount val="1"/>
                      <c:pt idx="0">
                        <c:v>HP M452dn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Analysis!$F$35:$F$59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41.666666666666664</c:v>
                      </c:pt>
                      <c:pt idx="1">
                        <c:v>77.495238095238079</c:v>
                      </c:pt>
                      <c:pt idx="2">
                        <c:v>113.3238095238095</c:v>
                      </c:pt>
                      <c:pt idx="3">
                        <c:v>149.15238095238095</c:v>
                      </c:pt>
                      <c:pt idx="4">
                        <c:v>184.98095238095235</c:v>
                      </c:pt>
                      <c:pt idx="5">
                        <c:v>220.80952380952377</c:v>
                      </c:pt>
                      <c:pt idx="6">
                        <c:v>256.63809523809522</c:v>
                      </c:pt>
                      <c:pt idx="7">
                        <c:v>292.46666666666664</c:v>
                      </c:pt>
                      <c:pt idx="8">
                        <c:v>328.29523809523806</c:v>
                      </c:pt>
                      <c:pt idx="9">
                        <c:v>364.12380952380948</c:v>
                      </c:pt>
                      <c:pt idx="10">
                        <c:v>399.95238095238091</c:v>
                      </c:pt>
                      <c:pt idx="11">
                        <c:v>435.78095238095239</c:v>
                      </c:pt>
                      <c:pt idx="12">
                        <c:v>471.60952380952381</c:v>
                      </c:pt>
                      <c:pt idx="13">
                        <c:v>507.43809523809523</c:v>
                      </c:pt>
                      <c:pt idx="14">
                        <c:v>543.26666666666665</c:v>
                      </c:pt>
                      <c:pt idx="15">
                        <c:v>579.09523809523796</c:v>
                      </c:pt>
                      <c:pt idx="16">
                        <c:v>614.92380952380938</c:v>
                      </c:pt>
                      <c:pt idx="17">
                        <c:v>650.7523809523808</c:v>
                      </c:pt>
                      <c:pt idx="18">
                        <c:v>686.58095238095223</c:v>
                      </c:pt>
                      <c:pt idx="19">
                        <c:v>722.40952380952365</c:v>
                      </c:pt>
                      <c:pt idx="20">
                        <c:v>758.23809523809507</c:v>
                      </c:pt>
                      <c:pt idx="21">
                        <c:v>794.06666666666661</c:v>
                      </c:pt>
                      <c:pt idx="22">
                        <c:v>829.89523809523803</c:v>
                      </c:pt>
                      <c:pt idx="23">
                        <c:v>865.72380952380945</c:v>
                      </c:pt>
                      <c:pt idx="24">
                        <c:v>901.55238095238087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Analysis!$G$34</c15:sqref>
                        </c15:formulaRef>
                      </c:ext>
                    </c:extLst>
                    <c:strCache>
                      <c:ptCount val="1"/>
                      <c:pt idx="0">
                        <c:v>HP X555dn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Analysis!$G$35:$G$59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93.75</c:v>
                      </c:pt>
                      <c:pt idx="1">
                        <c:v>132.71103896103895</c:v>
                      </c:pt>
                      <c:pt idx="2">
                        <c:v>171.6720779220779</c:v>
                      </c:pt>
                      <c:pt idx="3">
                        <c:v>210.63311688311688</c:v>
                      </c:pt>
                      <c:pt idx="4">
                        <c:v>249.59415584415584</c:v>
                      </c:pt>
                      <c:pt idx="5">
                        <c:v>288.55519480519479</c:v>
                      </c:pt>
                      <c:pt idx="6">
                        <c:v>327.51623376623377</c:v>
                      </c:pt>
                      <c:pt idx="7">
                        <c:v>366.47727272727275</c:v>
                      </c:pt>
                      <c:pt idx="8">
                        <c:v>405.43831168831167</c:v>
                      </c:pt>
                      <c:pt idx="9">
                        <c:v>444.39935064935065</c:v>
                      </c:pt>
                      <c:pt idx="10">
                        <c:v>483.36038961038957</c:v>
                      </c:pt>
                      <c:pt idx="11">
                        <c:v>522.32142857142856</c:v>
                      </c:pt>
                      <c:pt idx="12">
                        <c:v>561.28246753246754</c:v>
                      </c:pt>
                      <c:pt idx="13">
                        <c:v>600.2435064935064</c:v>
                      </c:pt>
                      <c:pt idx="14">
                        <c:v>639.2045454545455</c:v>
                      </c:pt>
                      <c:pt idx="15">
                        <c:v>678.16558441558436</c:v>
                      </c:pt>
                      <c:pt idx="16">
                        <c:v>717.12662337662334</c:v>
                      </c:pt>
                      <c:pt idx="17">
                        <c:v>756.08766233766232</c:v>
                      </c:pt>
                      <c:pt idx="18">
                        <c:v>795.0487012987013</c:v>
                      </c:pt>
                      <c:pt idx="19">
                        <c:v>834.00974025974028</c:v>
                      </c:pt>
                      <c:pt idx="20">
                        <c:v>872.97077922077915</c:v>
                      </c:pt>
                      <c:pt idx="21">
                        <c:v>911.93181818181813</c:v>
                      </c:pt>
                      <c:pt idx="22">
                        <c:v>950.89285714285711</c:v>
                      </c:pt>
                      <c:pt idx="23">
                        <c:v>989.85389610389609</c:v>
                      </c:pt>
                      <c:pt idx="24">
                        <c:v>1028.8149350649351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Analysis!$H$34</c15:sqref>
                        </c15:formulaRef>
                      </c:ext>
                    </c:extLst>
                    <c:strCache>
                      <c:ptCount val="1"/>
                      <c:pt idx="0">
                        <c:v>HP M277dw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Analysis!$H$35:$H$59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63.2</c:v>
                      </c:pt>
                      <c:pt idx="1">
                        <c:v>122.45465838509317</c:v>
                      </c:pt>
                      <c:pt idx="2">
                        <c:v>181.70931677018632</c:v>
                      </c:pt>
                      <c:pt idx="3">
                        <c:v>240.96397515527951</c:v>
                      </c:pt>
                      <c:pt idx="4">
                        <c:v>300.21863354037265</c:v>
                      </c:pt>
                      <c:pt idx="5">
                        <c:v>359.47329192546584</c:v>
                      </c:pt>
                      <c:pt idx="6">
                        <c:v>418.72795031055898</c:v>
                      </c:pt>
                      <c:pt idx="7">
                        <c:v>477.98260869565217</c:v>
                      </c:pt>
                      <c:pt idx="8">
                        <c:v>537.23726708074537</c:v>
                      </c:pt>
                      <c:pt idx="9">
                        <c:v>596.49192546583856</c:v>
                      </c:pt>
                      <c:pt idx="10">
                        <c:v>655.74658385093176</c:v>
                      </c:pt>
                      <c:pt idx="11">
                        <c:v>715.00124223602484</c:v>
                      </c:pt>
                      <c:pt idx="12">
                        <c:v>774.25590062111803</c:v>
                      </c:pt>
                      <c:pt idx="13">
                        <c:v>833.51055900621122</c:v>
                      </c:pt>
                      <c:pt idx="14">
                        <c:v>892.76521739130442</c:v>
                      </c:pt>
                      <c:pt idx="15">
                        <c:v>952.01987577639761</c:v>
                      </c:pt>
                      <c:pt idx="16">
                        <c:v>1011.2745341614907</c:v>
                      </c:pt>
                      <c:pt idx="17">
                        <c:v>1070.5291925465838</c:v>
                      </c:pt>
                      <c:pt idx="18">
                        <c:v>1129.7838509316771</c:v>
                      </c:pt>
                      <c:pt idx="19">
                        <c:v>1189.0385093167702</c:v>
                      </c:pt>
                      <c:pt idx="20">
                        <c:v>1248.2931677018635</c:v>
                      </c:pt>
                      <c:pt idx="21">
                        <c:v>1307.5478260869565</c:v>
                      </c:pt>
                      <c:pt idx="22">
                        <c:v>1366.8024844720496</c:v>
                      </c:pt>
                      <c:pt idx="23">
                        <c:v>1426.0571428571429</c:v>
                      </c:pt>
                      <c:pt idx="24">
                        <c:v>1485.311801242236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Analysis!$I$34</c15:sqref>
                        </c15:formulaRef>
                      </c:ext>
                    </c:extLst>
                    <c:strCache>
                      <c:ptCount val="1"/>
                      <c:pt idx="0">
                        <c:v>HP M477fdn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Analysis!$A$35:$A$59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250</c:v>
                      </c:pt>
                      <c:pt idx="2">
                        <c:v>500</c:v>
                      </c:pt>
                      <c:pt idx="3">
                        <c:v>750</c:v>
                      </c:pt>
                      <c:pt idx="4">
                        <c:v>1000</c:v>
                      </c:pt>
                      <c:pt idx="5">
                        <c:v>1250</c:v>
                      </c:pt>
                      <c:pt idx="6">
                        <c:v>1500</c:v>
                      </c:pt>
                      <c:pt idx="7">
                        <c:v>1750</c:v>
                      </c:pt>
                      <c:pt idx="8">
                        <c:v>2000</c:v>
                      </c:pt>
                      <c:pt idx="9">
                        <c:v>2250</c:v>
                      </c:pt>
                      <c:pt idx="10">
                        <c:v>2500</c:v>
                      </c:pt>
                      <c:pt idx="11">
                        <c:v>2750</c:v>
                      </c:pt>
                      <c:pt idx="12">
                        <c:v>3000</c:v>
                      </c:pt>
                      <c:pt idx="13">
                        <c:v>3250</c:v>
                      </c:pt>
                      <c:pt idx="14">
                        <c:v>3500</c:v>
                      </c:pt>
                      <c:pt idx="15">
                        <c:v>3750</c:v>
                      </c:pt>
                      <c:pt idx="16">
                        <c:v>4000</c:v>
                      </c:pt>
                      <c:pt idx="17">
                        <c:v>4250</c:v>
                      </c:pt>
                      <c:pt idx="18">
                        <c:v>4500</c:v>
                      </c:pt>
                      <c:pt idx="19">
                        <c:v>4750</c:v>
                      </c:pt>
                      <c:pt idx="20">
                        <c:v>5000</c:v>
                      </c:pt>
                      <c:pt idx="21">
                        <c:v>5250</c:v>
                      </c:pt>
                      <c:pt idx="22">
                        <c:v>5500</c:v>
                      </c:pt>
                      <c:pt idx="23">
                        <c:v>5750</c:v>
                      </c:pt>
                      <c:pt idx="24">
                        <c:v>6000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Analysis!$I$35:$I$59</c15:sqref>
                        </c15:formulaRef>
                      </c:ext>
                    </c:extLst>
                    <c:numCache>
                      <c:formatCode>_("$"* #,##0.0000_);_("$"* \(#,##0.0000\);_("$"* "-"????_);_(@_)</c:formatCode>
                      <c:ptCount val="25"/>
                      <c:pt idx="0">
                        <c:v>80</c:v>
                      </c:pt>
                      <c:pt idx="1">
                        <c:v>138.28571428571428</c:v>
                      </c:pt>
                      <c:pt idx="2">
                        <c:v>196.57142857142856</c:v>
                      </c:pt>
                      <c:pt idx="3">
                        <c:v>254.85714285714283</c:v>
                      </c:pt>
                      <c:pt idx="4">
                        <c:v>313.14285714285711</c:v>
                      </c:pt>
                      <c:pt idx="5">
                        <c:v>371.42857142857139</c:v>
                      </c:pt>
                      <c:pt idx="6">
                        <c:v>429.71428571428567</c:v>
                      </c:pt>
                      <c:pt idx="7">
                        <c:v>487.99999999999994</c:v>
                      </c:pt>
                      <c:pt idx="8">
                        <c:v>546.28571428571422</c:v>
                      </c:pt>
                      <c:pt idx="9">
                        <c:v>604.57142857142856</c:v>
                      </c:pt>
                      <c:pt idx="10">
                        <c:v>662.85714285714278</c:v>
                      </c:pt>
                      <c:pt idx="11">
                        <c:v>721.14285714285711</c:v>
                      </c:pt>
                      <c:pt idx="12">
                        <c:v>779.42857142857133</c:v>
                      </c:pt>
                      <c:pt idx="13">
                        <c:v>837.71428571428567</c:v>
                      </c:pt>
                      <c:pt idx="14">
                        <c:v>895.99999999999989</c:v>
                      </c:pt>
                      <c:pt idx="15">
                        <c:v>954.28571428571422</c:v>
                      </c:pt>
                      <c:pt idx="16">
                        <c:v>1012.5714285714284</c:v>
                      </c:pt>
                      <c:pt idx="17">
                        <c:v>1070.8571428571427</c:v>
                      </c:pt>
                      <c:pt idx="18">
                        <c:v>1129.1428571428571</c:v>
                      </c:pt>
                      <c:pt idx="19">
                        <c:v>1187.4285714285713</c:v>
                      </c:pt>
                      <c:pt idx="20">
                        <c:v>1245.7142857142856</c:v>
                      </c:pt>
                      <c:pt idx="21">
                        <c:v>1304</c:v>
                      </c:pt>
                      <c:pt idx="22">
                        <c:v>1362.2857142857142</c:v>
                      </c:pt>
                      <c:pt idx="23">
                        <c:v>1420.5714285714284</c:v>
                      </c:pt>
                      <c:pt idx="24">
                        <c:v>1478.8571428571427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516191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Pages / 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192264"/>
        <c:crosses val="autoZero"/>
        <c:auto val="1"/>
        <c:lblAlgn val="ctr"/>
        <c:lblOffset val="100"/>
        <c:noMultiLvlLbl val="0"/>
      </c:catAx>
      <c:valAx>
        <c:axId val="51619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00_);_(&quot;$&quot;* \(#,##0.0000\);_(&quot;$&quot;* &quot;-&quot;??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19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9639758770611753E-3"/>
          <c:y val="0.85896367739336377"/>
          <c:w val="0.19305383582777344"/>
          <c:h val="0.110974868397478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70</xdr:row>
      <xdr:rowOff>19050</xdr:rowOff>
    </xdr:from>
    <xdr:to>
      <xdr:col>8</xdr:col>
      <xdr:colOff>323850</xdr:colOff>
      <xdr:row>90</xdr:row>
      <xdr:rowOff>71438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47</xdr:row>
      <xdr:rowOff>180975</xdr:rowOff>
    </xdr:from>
    <xdr:to>
      <xdr:col>8</xdr:col>
      <xdr:colOff>323850</xdr:colOff>
      <xdr:row>68</xdr:row>
      <xdr:rowOff>42863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1</xdr:row>
      <xdr:rowOff>0</xdr:rowOff>
    </xdr:from>
    <xdr:to>
      <xdr:col>8</xdr:col>
      <xdr:colOff>371475</xdr:colOff>
      <xdr:row>21</xdr:row>
      <xdr:rowOff>52388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247650</xdr:colOff>
      <xdr:row>22</xdr:row>
      <xdr:rowOff>180975</xdr:rowOff>
    </xdr:from>
    <xdr:to>
      <xdr:col>8</xdr:col>
      <xdr:colOff>361950</xdr:colOff>
      <xdr:row>43</xdr:row>
      <xdr:rowOff>42863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/>
  </sheetViews>
  <sheetFormatPr defaultRowHeight="15" x14ac:dyDescent="0.25"/>
  <cols>
    <col min="1" max="1" width="39.7109375" bestFit="1" customWidth="1"/>
    <col min="2" max="2" width="12.42578125" bestFit="1" customWidth="1"/>
    <col min="3" max="5" width="12" customWidth="1"/>
    <col min="6" max="7" width="15.140625" customWidth="1"/>
    <col min="8" max="8" width="14.42578125" bestFit="1" customWidth="1"/>
    <col min="9" max="10" width="13.140625" bestFit="1" customWidth="1"/>
    <col min="11" max="14" width="12" customWidth="1"/>
  </cols>
  <sheetData>
    <row r="1" spans="1:14" x14ac:dyDescent="0.25">
      <c r="A1" t="s">
        <v>30</v>
      </c>
      <c r="K1" t="s">
        <v>41</v>
      </c>
    </row>
    <row r="2" spans="1:14" x14ac:dyDescent="0.25">
      <c r="B2" s="4" t="s">
        <v>31</v>
      </c>
      <c r="C2" s="4"/>
      <c r="D2" s="4" t="s">
        <v>32</v>
      </c>
      <c r="E2" s="4"/>
      <c r="F2" s="4" t="s">
        <v>33</v>
      </c>
      <c r="G2" s="4"/>
      <c r="H2" s="4" t="s">
        <v>34</v>
      </c>
      <c r="I2" s="4"/>
      <c r="J2" s="4"/>
      <c r="K2" s="5" t="s">
        <v>43</v>
      </c>
      <c r="L2" s="5"/>
      <c r="M2" s="5"/>
      <c r="N2" s="5"/>
    </row>
    <row r="3" spans="1:14" x14ac:dyDescent="0.25">
      <c r="A3" s="2" t="s">
        <v>10</v>
      </c>
      <c r="B3" s="3" t="s">
        <v>3</v>
      </c>
      <c r="C3" s="3" t="s">
        <v>3</v>
      </c>
      <c r="D3" s="3" t="s">
        <v>3</v>
      </c>
      <c r="E3" s="3" t="s">
        <v>3</v>
      </c>
      <c r="F3" s="3" t="s">
        <v>3</v>
      </c>
      <c r="G3" s="3" t="s">
        <v>3</v>
      </c>
      <c r="H3" s="3" t="s">
        <v>3</v>
      </c>
      <c r="I3" s="3" t="s">
        <v>3</v>
      </c>
      <c r="J3" s="3" t="s">
        <v>3</v>
      </c>
      <c r="K3" s="3"/>
      <c r="L3" s="3"/>
      <c r="M3" s="3"/>
      <c r="N3" s="3"/>
    </row>
    <row r="4" spans="1:14" x14ac:dyDescent="0.25">
      <c r="A4" s="2" t="s">
        <v>11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45</v>
      </c>
      <c r="H4" s="2" t="s">
        <v>28</v>
      </c>
      <c r="I4" s="2" t="s">
        <v>29</v>
      </c>
      <c r="J4" s="2" t="s">
        <v>48</v>
      </c>
      <c r="K4" s="2"/>
      <c r="L4" s="2"/>
      <c r="M4" s="2"/>
      <c r="N4" s="2"/>
    </row>
    <row r="5" spans="1:14" x14ac:dyDescent="0.25">
      <c r="A5" s="1" t="s">
        <v>0</v>
      </c>
      <c r="B5" s="6">
        <v>156</v>
      </c>
      <c r="C5" s="6">
        <v>150</v>
      </c>
      <c r="D5" s="6">
        <v>252</v>
      </c>
      <c r="E5" s="6">
        <v>300</v>
      </c>
      <c r="F5" s="6">
        <v>250</v>
      </c>
      <c r="G5" s="6">
        <v>750</v>
      </c>
      <c r="H5" s="6">
        <v>316</v>
      </c>
      <c r="I5" s="6">
        <v>480</v>
      </c>
      <c r="J5" s="6">
        <v>1900</v>
      </c>
    </row>
    <row r="6" spans="1:14" x14ac:dyDescent="0.25">
      <c r="A6" s="2" t="s">
        <v>42</v>
      </c>
      <c r="B6" s="9">
        <v>200</v>
      </c>
      <c r="C6" s="9">
        <v>200</v>
      </c>
      <c r="D6" s="9">
        <v>280</v>
      </c>
      <c r="E6" s="9">
        <v>450</v>
      </c>
      <c r="F6" s="9">
        <v>450</v>
      </c>
      <c r="G6" s="9">
        <v>1200</v>
      </c>
      <c r="H6" s="9">
        <v>429</v>
      </c>
      <c r="I6" s="9">
        <v>580</v>
      </c>
      <c r="J6" s="9">
        <v>2550</v>
      </c>
      <c r="K6" s="3"/>
      <c r="L6" s="3"/>
      <c r="M6" s="3"/>
      <c r="N6" s="3"/>
    </row>
    <row r="7" spans="1:14" x14ac:dyDescent="0.25">
      <c r="A7" s="2" t="s">
        <v>37</v>
      </c>
      <c r="B7">
        <v>2000</v>
      </c>
      <c r="C7">
        <v>4000</v>
      </c>
      <c r="D7">
        <v>2000</v>
      </c>
      <c r="E7">
        <v>4000</v>
      </c>
      <c r="F7">
        <v>4000</v>
      </c>
      <c r="G7">
        <v>6000</v>
      </c>
      <c r="H7">
        <v>2500</v>
      </c>
      <c r="I7">
        <v>4000</v>
      </c>
      <c r="J7">
        <v>7500</v>
      </c>
      <c r="K7" s="3"/>
      <c r="L7" s="3"/>
      <c r="M7" s="3"/>
      <c r="N7" s="3"/>
    </row>
    <row r="8" spans="1:14" x14ac:dyDescent="0.25">
      <c r="A8" s="2" t="s">
        <v>1</v>
      </c>
      <c r="B8" s="3">
        <v>15000</v>
      </c>
      <c r="C8" s="3">
        <v>80000</v>
      </c>
      <c r="D8" s="3">
        <v>15000</v>
      </c>
      <c r="E8" s="3">
        <v>80000</v>
      </c>
      <c r="F8" s="3">
        <v>50000</v>
      </c>
      <c r="G8" s="3">
        <v>80000</v>
      </c>
      <c r="H8" s="3">
        <v>30000</v>
      </c>
      <c r="I8" s="3">
        <v>50000</v>
      </c>
      <c r="J8" s="3">
        <v>80000</v>
      </c>
      <c r="K8" s="3"/>
      <c r="L8" s="3"/>
      <c r="M8" s="3"/>
      <c r="N8" s="3"/>
    </row>
    <row r="9" spans="1:14" x14ac:dyDescent="0.25">
      <c r="A9" s="2" t="s">
        <v>14</v>
      </c>
      <c r="B9" s="9">
        <v>70</v>
      </c>
      <c r="C9" s="9">
        <v>184</v>
      </c>
      <c r="D9" s="9">
        <v>70</v>
      </c>
      <c r="E9" s="9">
        <v>184</v>
      </c>
      <c r="F9" s="9">
        <v>740</v>
      </c>
      <c r="G9" s="9">
        <v>359.99</v>
      </c>
      <c r="H9" s="9">
        <v>415</v>
      </c>
      <c r="I9" s="9">
        <v>740</v>
      </c>
      <c r="J9" s="9">
        <v>965</v>
      </c>
      <c r="K9" s="3"/>
      <c r="L9" s="3"/>
      <c r="M9" s="3"/>
      <c r="N9" s="3"/>
    </row>
    <row r="10" spans="1:14" x14ac:dyDescent="0.25">
      <c r="A10" s="1" t="s">
        <v>4</v>
      </c>
      <c r="B10" s="6">
        <v>20</v>
      </c>
      <c r="C10" s="6">
        <v>50</v>
      </c>
      <c r="D10" s="6">
        <v>20</v>
      </c>
      <c r="E10" s="6">
        <v>50</v>
      </c>
      <c r="F10" s="6">
        <v>209</v>
      </c>
      <c r="G10" s="6">
        <v>300</v>
      </c>
      <c r="H10" s="6">
        <v>159</v>
      </c>
      <c r="I10" s="6">
        <v>340</v>
      </c>
      <c r="J10" s="6">
        <v>965</v>
      </c>
    </row>
    <row r="11" spans="1:14" x14ac:dyDescent="0.25">
      <c r="A11" s="1" t="s">
        <v>2</v>
      </c>
      <c r="B11">
        <v>2200</v>
      </c>
      <c r="C11">
        <v>9000</v>
      </c>
      <c r="D11">
        <v>2200</v>
      </c>
      <c r="E11">
        <v>9000</v>
      </c>
      <c r="F11">
        <v>17500</v>
      </c>
      <c r="G11">
        <f>6600*3.5</f>
        <v>23100</v>
      </c>
      <c r="H11">
        <v>8050</v>
      </c>
      <c r="I11">
        <v>17500</v>
      </c>
      <c r="J11">
        <f>3.5*9500</f>
        <v>33250</v>
      </c>
    </row>
    <row r="12" spans="1:14" x14ac:dyDescent="0.25">
      <c r="A12" s="2" t="s">
        <v>12</v>
      </c>
      <c r="B12" s="2" t="s">
        <v>35</v>
      </c>
      <c r="C12" s="2" t="s">
        <v>36</v>
      </c>
      <c r="D12" s="2" t="s">
        <v>35</v>
      </c>
      <c r="E12" s="2" t="s">
        <v>36</v>
      </c>
      <c r="F12" s="2" t="s">
        <v>39</v>
      </c>
      <c r="G12" s="2">
        <v>980</v>
      </c>
      <c r="H12" s="2" t="s">
        <v>38</v>
      </c>
      <c r="I12" s="2" t="s">
        <v>40</v>
      </c>
      <c r="J12" s="2" t="s">
        <v>49</v>
      </c>
      <c r="K12" s="2"/>
      <c r="L12" s="2"/>
      <c r="M12" s="2"/>
      <c r="N12" s="2"/>
    </row>
    <row r="13" spans="1:14" x14ac:dyDescent="0.25">
      <c r="A13" s="1"/>
    </row>
    <row r="14" spans="1:14" x14ac:dyDescent="0.25">
      <c r="A14" s="2" t="s">
        <v>5</v>
      </c>
      <c r="B14" s="3">
        <v>3</v>
      </c>
      <c r="C14" s="3">
        <v>8</v>
      </c>
      <c r="D14" s="3">
        <v>3</v>
      </c>
      <c r="E14" s="3">
        <v>8</v>
      </c>
      <c r="F14" s="3">
        <v>6</v>
      </c>
      <c r="G14" s="3">
        <v>8</v>
      </c>
      <c r="H14" s="3">
        <v>4.5</v>
      </c>
      <c r="I14" s="3">
        <v>6</v>
      </c>
      <c r="J14" s="3">
        <v>8</v>
      </c>
      <c r="K14" s="3"/>
      <c r="L14" s="3"/>
      <c r="M14" s="3"/>
      <c r="N14" s="3"/>
    </row>
    <row r="15" spans="1:14" x14ac:dyDescent="0.25">
      <c r="A15" s="2" t="s">
        <v>6</v>
      </c>
      <c r="B15" s="3">
        <f>B7*12*B14</f>
        <v>72000</v>
      </c>
      <c r="C15" s="3">
        <f>C7*12*C14</f>
        <v>384000</v>
      </c>
      <c r="D15" s="3">
        <f>D7*12*D14</f>
        <v>72000</v>
      </c>
      <c r="E15" s="3">
        <f>E7*12*E14</f>
        <v>384000</v>
      </c>
      <c r="F15" s="3">
        <f>F7*12*F14</f>
        <v>288000</v>
      </c>
      <c r="G15" s="3">
        <f>G7*12*G14</f>
        <v>576000</v>
      </c>
      <c r="H15" s="3">
        <f t="shared" ref="H15" si="0">H7*12*H14</f>
        <v>135000</v>
      </c>
      <c r="I15" s="3">
        <f t="shared" ref="I15:J15" si="1">I7*12*I14</f>
        <v>288000</v>
      </c>
      <c r="J15" s="3">
        <f t="shared" si="1"/>
        <v>720000</v>
      </c>
      <c r="K15" s="3"/>
      <c r="L15" s="3"/>
      <c r="M15" s="3"/>
      <c r="N15" s="3"/>
    </row>
    <row r="16" spans="1:14" x14ac:dyDescent="0.25">
      <c r="A16" s="1" t="s">
        <v>15</v>
      </c>
      <c r="B16">
        <v>4</v>
      </c>
      <c r="C16">
        <v>7</v>
      </c>
      <c r="D16">
        <v>4</v>
      </c>
      <c r="E16">
        <v>7</v>
      </c>
      <c r="F16">
        <v>6</v>
      </c>
      <c r="G16">
        <v>8</v>
      </c>
      <c r="H16">
        <v>5</v>
      </c>
      <c r="I16">
        <v>6</v>
      </c>
      <c r="J16">
        <v>8</v>
      </c>
    </row>
    <row r="17" spans="1:14" x14ac:dyDescent="0.25">
      <c r="A17" s="2" t="s">
        <v>13</v>
      </c>
      <c r="B17" s="10">
        <f t="shared" ref="B17:E17" si="2">B9/B11</f>
        <v>3.1818181818181815E-2</v>
      </c>
      <c r="C17" s="10">
        <f t="shared" si="2"/>
        <v>2.0444444444444446E-2</v>
      </c>
      <c r="D17" s="10">
        <f t="shared" ref="D17" si="3">D9/D11</f>
        <v>3.1818181818181815E-2</v>
      </c>
      <c r="E17" s="10">
        <f t="shared" si="2"/>
        <v>2.0444444444444446E-2</v>
      </c>
      <c r="F17" s="10">
        <f>F9/F11</f>
        <v>4.2285714285714288E-2</v>
      </c>
      <c r="G17" s="10">
        <f>G9/G11</f>
        <v>1.5583982683982684E-2</v>
      </c>
      <c r="H17" s="10">
        <f t="shared" ref="H17" si="4">H9/H11</f>
        <v>5.1552795031055899E-2</v>
      </c>
      <c r="I17" s="10">
        <f t="shared" ref="I17:J17" si="5">I9/I11</f>
        <v>4.2285714285714288E-2</v>
      </c>
      <c r="J17" s="10">
        <f t="shared" si="5"/>
        <v>2.9022556390977443E-2</v>
      </c>
      <c r="K17" s="3"/>
      <c r="L17" s="3"/>
      <c r="M17" s="3"/>
      <c r="N17" s="3"/>
    </row>
    <row r="18" spans="1:14" x14ac:dyDescent="0.25">
      <c r="A18" s="1" t="s">
        <v>7</v>
      </c>
      <c r="B18" s="8">
        <f t="shared" ref="B18:E18" si="6">B10/B11</f>
        <v>9.0909090909090905E-3</v>
      </c>
      <c r="C18" s="8">
        <f t="shared" si="6"/>
        <v>5.5555555555555558E-3</v>
      </c>
      <c r="D18" s="8">
        <f t="shared" ref="D18" si="7">D10/D11</f>
        <v>9.0909090909090905E-3</v>
      </c>
      <c r="E18" s="8">
        <f t="shared" si="6"/>
        <v>5.5555555555555558E-3</v>
      </c>
      <c r="F18" s="8">
        <f>F10/F11</f>
        <v>1.1942857142857142E-2</v>
      </c>
      <c r="G18" s="8">
        <f>G10/G11</f>
        <v>1.2987012987012988E-2</v>
      </c>
      <c r="H18" s="8">
        <f t="shared" ref="H18" si="8">H10/H11</f>
        <v>1.9751552795031057E-2</v>
      </c>
      <c r="I18" s="8">
        <f t="shared" ref="I18:J18" si="9">I10/I11</f>
        <v>1.9428571428571427E-2</v>
      </c>
      <c r="J18" s="8">
        <f t="shared" si="9"/>
        <v>2.9022556390977443E-2</v>
      </c>
    </row>
    <row r="19" spans="1:14" x14ac:dyDescent="0.25">
      <c r="A19" s="1" t="s">
        <v>8</v>
      </c>
      <c r="B19" s="6">
        <f>B5/B16</f>
        <v>39</v>
      </c>
      <c r="C19" s="6">
        <f>C5/C16</f>
        <v>21.428571428571427</v>
      </c>
      <c r="D19" s="6">
        <f t="shared" ref="D19" si="10">D5/D16</f>
        <v>63</v>
      </c>
      <c r="E19" s="6">
        <f>E5/E16</f>
        <v>42.857142857142854</v>
      </c>
      <c r="F19" s="6">
        <f>F5/F16</f>
        <v>41.666666666666664</v>
      </c>
      <c r="G19" s="6">
        <f>G5/G16</f>
        <v>93.75</v>
      </c>
      <c r="H19" s="6">
        <f t="shared" ref="H19" si="11">H5/H16</f>
        <v>63.2</v>
      </c>
      <c r="I19" s="6">
        <f t="shared" ref="I19:J19" si="12">I5/I16</f>
        <v>80</v>
      </c>
      <c r="J19" s="6">
        <f t="shared" si="12"/>
        <v>237.5</v>
      </c>
    </row>
    <row r="20" spans="1:14" x14ac:dyDescent="0.25">
      <c r="A20" s="1"/>
    </row>
    <row r="21" spans="1:14" x14ac:dyDescent="0.25">
      <c r="A21" s="1" t="s">
        <v>21</v>
      </c>
      <c r="B21" t="s">
        <v>24</v>
      </c>
      <c r="C21" t="s">
        <v>23</v>
      </c>
      <c r="D21" t="s">
        <v>26</v>
      </c>
      <c r="E21" t="s">
        <v>25</v>
      </c>
      <c r="F21" t="s">
        <v>45</v>
      </c>
      <c r="G21" t="s">
        <v>27</v>
      </c>
      <c r="H21" t="s">
        <v>29</v>
      </c>
      <c r="I21" t="s">
        <v>28</v>
      </c>
      <c r="J21" t="s">
        <v>29</v>
      </c>
    </row>
    <row r="22" spans="1:14" hidden="1" x14ac:dyDescent="0.25">
      <c r="A22" s="1" t="s">
        <v>20</v>
      </c>
      <c r="B22">
        <f>MATCH(B21,$B$4:$O$4,0)</f>
        <v>2</v>
      </c>
      <c r="C22">
        <f>MATCH(C21,$B$4:$O$4,0)</f>
        <v>1</v>
      </c>
      <c r="D22">
        <f>MATCH(D21,$B$4:$O$4,0)</f>
        <v>4</v>
      </c>
      <c r="E22">
        <f>MATCH(E21,$B$4:$O$4,0)</f>
        <v>3</v>
      </c>
      <c r="F22">
        <f>MATCH(F21,$B$4:$O$4,0)</f>
        <v>6</v>
      </c>
      <c r="H22">
        <f>MATCH(H21,$B$4:$O$4,0)</f>
        <v>8</v>
      </c>
      <c r="I22">
        <f>MATCH(I21,$B$4:$O$4,0)</f>
        <v>7</v>
      </c>
    </row>
    <row r="23" spans="1:14" hidden="1" x14ac:dyDescent="0.25">
      <c r="A23" s="1" t="s">
        <v>18</v>
      </c>
      <c r="B23">
        <f>INDEX($B18:$O18,1,B$22)</f>
        <v>5.5555555555555558E-3</v>
      </c>
      <c r="C23">
        <f>INDEX($B18:$O18,1,C$22)</f>
        <v>9.0909090909090905E-3</v>
      </c>
      <c r="D23">
        <f>INDEX($B18:$O18,1,D$22)</f>
        <v>5.5555555555555558E-3</v>
      </c>
      <c r="E23">
        <f>INDEX($B18:$O18,1,E$22)</f>
        <v>9.0909090909090905E-3</v>
      </c>
      <c r="F23">
        <f>INDEX($B18:$O18,1,F$22)</f>
        <v>1.2987012987012988E-2</v>
      </c>
      <c r="H23">
        <f>INDEX($B18:$O18,1,H$22)</f>
        <v>1.9428571428571427E-2</v>
      </c>
      <c r="I23">
        <f>INDEX($B18:$O18,1,I$22)</f>
        <v>1.9751552795031057E-2</v>
      </c>
    </row>
    <row r="24" spans="1:14" hidden="1" x14ac:dyDescent="0.25">
      <c r="A24" s="1" t="s">
        <v>19</v>
      </c>
      <c r="B24">
        <f>INDEX($B19:$O19,1,B$22)</f>
        <v>21.428571428571427</v>
      </c>
      <c r="C24">
        <f>INDEX($B19:$O19,1,C$22)</f>
        <v>39</v>
      </c>
      <c r="D24">
        <f>INDEX($B19:$O19,1,D$22)</f>
        <v>42.857142857142854</v>
      </c>
      <c r="E24">
        <f>INDEX($B19:$O19,1,E$22)</f>
        <v>63</v>
      </c>
      <c r="F24">
        <f>INDEX($B19:$O19,1,F$22)</f>
        <v>93.75</v>
      </c>
      <c r="H24">
        <f>INDEX($B19:$O19,1,H$22)</f>
        <v>80</v>
      </c>
      <c r="I24">
        <f>INDEX($B19:$O19,1,I$22)</f>
        <v>63.2</v>
      </c>
    </row>
    <row r="25" spans="1:14" x14ac:dyDescent="0.25">
      <c r="A25" s="1" t="s">
        <v>44</v>
      </c>
      <c r="B25">
        <f>IFERROR((B24-B19)/(B18-B23)/12,"")</f>
        <v>-414.18367346938788</v>
      </c>
      <c r="C25">
        <f t="shared" ref="C25:I25" si="13">IFERROR((C24-C19)/(C18-C23)/12,"")</f>
        <v>-414.18367346938788</v>
      </c>
      <c r="D25">
        <f t="shared" si="13"/>
        <v>-474.79591836734704</v>
      </c>
      <c r="E25">
        <f t="shared" si="13"/>
        <v>-474.79591836734704</v>
      </c>
      <c r="F25">
        <f t="shared" si="13"/>
        <v>-4156.7336926478665</v>
      </c>
      <c r="G25">
        <f t="shared" ref="G25" si="14">IFERROR((G24-G19)/(G18-G23)/12,"")</f>
        <v>-601.56249999999989</v>
      </c>
      <c r="H25">
        <f t="shared" si="13"/>
        <v>4334.6153846153484</v>
      </c>
      <c r="I25">
        <f t="shared" si="13"/>
        <v>4334.6153846153484</v>
      </c>
      <c r="J25">
        <f t="shared" ref="J25" si="15">IFERROR((J24-J19)/(J18-J23)/12,"")</f>
        <v>-681.94084628670123</v>
      </c>
    </row>
    <row r="26" spans="1:14" x14ac:dyDescent="0.25">
      <c r="A26" s="1"/>
    </row>
    <row r="27" spans="1:14" x14ac:dyDescent="0.25">
      <c r="A27" s="1" t="s">
        <v>9</v>
      </c>
      <c r="B27" s="7">
        <f>IFERROR(B18*B25*12,"")</f>
        <v>-45.18367346938777</v>
      </c>
      <c r="C27" s="7">
        <f t="shared" ref="C27:I27" si="16">IFERROR(C18*C25*12,"")</f>
        <v>-27.612244897959194</v>
      </c>
      <c r="D27" s="7">
        <f t="shared" si="16"/>
        <v>-51.79591836734695</v>
      </c>
      <c r="E27" s="7">
        <f t="shared" si="16"/>
        <v>-31.653061224489804</v>
      </c>
      <c r="F27" s="7">
        <f t="shared" si="16"/>
        <v>-595.71932006633415</v>
      </c>
      <c r="G27" s="7">
        <f t="shared" ref="G27" si="17">IFERROR(G18*G25*12,"")</f>
        <v>-93.749999999999986</v>
      </c>
      <c r="H27" s="7">
        <f t="shared" si="16"/>
        <v>1027.3846153846068</v>
      </c>
      <c r="I27" s="7">
        <f t="shared" si="16"/>
        <v>1010.5846153846069</v>
      </c>
      <c r="J27" s="7">
        <f t="shared" ref="J27" si="18">IFERROR(J18*J25*12,"")</f>
        <v>-237.5</v>
      </c>
    </row>
    <row r="28" spans="1:14" x14ac:dyDescent="0.25">
      <c r="A28" s="1" t="s">
        <v>22</v>
      </c>
      <c r="B28" s="7">
        <f>IFERROR($B18*B25*12,"")</f>
        <v>-45.18367346938777</v>
      </c>
      <c r="C28" s="7">
        <f t="shared" ref="C28:I28" si="19">IFERROR($B18*C25*12,"")</f>
        <v>-45.18367346938777</v>
      </c>
      <c r="D28" s="7">
        <f t="shared" si="19"/>
        <v>-51.79591836734695</v>
      </c>
      <c r="E28" s="7">
        <f t="shared" si="19"/>
        <v>-51.79591836734695</v>
      </c>
      <c r="F28" s="7">
        <f t="shared" si="19"/>
        <v>-453.46185737976725</v>
      </c>
      <c r="G28" s="7">
        <f t="shared" ref="G28" si="20">IFERROR($B18*G25*12,"")</f>
        <v>-65.624999999999986</v>
      </c>
      <c r="H28" s="7">
        <f t="shared" si="19"/>
        <v>472.86713286712887</v>
      </c>
      <c r="I28" s="7">
        <f t="shared" si="19"/>
        <v>472.86713286712887</v>
      </c>
      <c r="J28" s="7">
        <f t="shared" ref="J28" si="21">IFERROR($B18*J25*12,"")</f>
        <v>-74.393546867640126</v>
      </c>
    </row>
    <row r="29" spans="1:14" x14ac:dyDescent="0.25">
      <c r="A29" s="1" t="s">
        <v>16</v>
      </c>
      <c r="B29" s="7">
        <f>IFERROR(B19+B27,"")</f>
        <v>-6.1836734693877702</v>
      </c>
      <c r="C29" s="7">
        <f t="shared" ref="C29:I29" si="22">IFERROR(C19+C27,"")</f>
        <v>-6.1836734693877666</v>
      </c>
      <c r="D29" s="7">
        <f t="shared" si="22"/>
        <v>11.20408163265305</v>
      </c>
      <c r="E29" s="7">
        <f t="shared" si="22"/>
        <v>11.20408163265305</v>
      </c>
      <c r="F29" s="7">
        <f t="shared" si="22"/>
        <v>-554.05265339966752</v>
      </c>
      <c r="G29" s="7">
        <f t="shared" ref="G29" si="23">IFERROR(G19+G27,"")</f>
        <v>1.4210854715202004E-14</v>
      </c>
      <c r="H29" s="7">
        <f t="shared" si="22"/>
        <v>1090.5846153846069</v>
      </c>
      <c r="I29" s="7">
        <f t="shared" si="22"/>
        <v>1090.5846153846069</v>
      </c>
      <c r="J29" s="7">
        <f t="shared" ref="J29" si="24">IFERROR(J19+J27,"")</f>
        <v>0</v>
      </c>
    </row>
    <row r="30" spans="1:14" x14ac:dyDescent="0.25">
      <c r="A30" s="1" t="s">
        <v>17</v>
      </c>
      <c r="B30" s="8">
        <f>IFERROR(B29/B25/12,"")</f>
        <v>1.2441488051244175E-3</v>
      </c>
      <c r="C30" s="8">
        <f t="shared" ref="C30:I30" si="25">IFERROR(C29/C25/12,"")</f>
        <v>1.2441488051244168E-3</v>
      </c>
      <c r="D30" s="8">
        <f t="shared" si="25"/>
        <v>-1.9664732430689853E-3</v>
      </c>
      <c r="E30" s="8">
        <f t="shared" si="25"/>
        <v>-1.9664732430689853E-3</v>
      </c>
      <c r="F30" s="8">
        <f t="shared" si="25"/>
        <v>1.1107532467532466E-2</v>
      </c>
      <c r="G30" s="8">
        <f t="shared" ref="G30" si="26">IFERROR(G29/G25/12,"")</f>
        <v>-1.968603250590754E-18</v>
      </c>
      <c r="H30" s="8">
        <f t="shared" si="25"/>
        <v>2.0966577935522049E-2</v>
      </c>
      <c r="I30" s="8">
        <f t="shared" si="25"/>
        <v>2.0966577935522049E-2</v>
      </c>
      <c r="J30" s="8">
        <f t="shared" ref="J30" si="27">IFERROR(J29/J25/12,"")</f>
        <v>0</v>
      </c>
    </row>
    <row r="33" spans="1:10" x14ac:dyDescent="0.25">
      <c r="A33" s="1" t="s">
        <v>46</v>
      </c>
    </row>
    <row r="34" spans="1:10" x14ac:dyDescent="0.25">
      <c r="A34" s="2" t="s">
        <v>47</v>
      </c>
      <c r="B34" s="3" t="str">
        <f>B3 &amp; " " &amp; B4</f>
        <v>HP M201dw</v>
      </c>
      <c r="C34" s="3" t="str">
        <f t="shared" ref="C34:I34" si="28">C3 &amp; " " &amp; C4</f>
        <v>HP M402dn</v>
      </c>
      <c r="D34" s="3" t="str">
        <f t="shared" si="28"/>
        <v>HP M225dn</v>
      </c>
      <c r="E34" s="3" t="str">
        <f t="shared" si="28"/>
        <v>HP M426fdn</v>
      </c>
      <c r="F34" s="3" t="str">
        <f t="shared" si="28"/>
        <v>HP M452dn</v>
      </c>
      <c r="G34" s="3" t="str">
        <f t="shared" si="28"/>
        <v>HP X555dn</v>
      </c>
      <c r="H34" s="3" t="str">
        <f t="shared" si="28"/>
        <v>HP M277dw</v>
      </c>
      <c r="I34" s="3" t="str">
        <f t="shared" si="28"/>
        <v>HP M477fdn</v>
      </c>
      <c r="J34" s="3" t="str">
        <f t="shared" ref="J34" si="29">J3 &amp; " " &amp; J4</f>
        <v>HP M577dn</v>
      </c>
    </row>
    <row r="35" spans="1:10" x14ac:dyDescent="0.25">
      <c r="A35" s="3">
        <v>0</v>
      </c>
      <c r="B35" s="11">
        <f>B$19+12*B$18*$A35</f>
        <v>39</v>
      </c>
      <c r="C35" s="11">
        <f t="shared" ref="C35:J35" si="30">C$19+12*C$18*$A35</f>
        <v>21.428571428571427</v>
      </c>
      <c r="D35" s="11">
        <f t="shared" si="30"/>
        <v>63</v>
      </c>
      <c r="E35" s="11">
        <f t="shared" si="30"/>
        <v>42.857142857142854</v>
      </c>
      <c r="F35" s="11">
        <f t="shared" si="30"/>
        <v>41.666666666666664</v>
      </c>
      <c r="G35" s="11">
        <f t="shared" si="30"/>
        <v>93.75</v>
      </c>
      <c r="H35" s="11">
        <f t="shared" si="30"/>
        <v>63.2</v>
      </c>
      <c r="I35" s="11">
        <f t="shared" si="30"/>
        <v>80</v>
      </c>
      <c r="J35" s="11">
        <f t="shared" si="30"/>
        <v>237.5</v>
      </c>
    </row>
    <row r="36" spans="1:10" x14ac:dyDescent="0.25">
      <c r="A36" s="3">
        <v>250</v>
      </c>
      <c r="B36" s="11">
        <f t="shared" ref="B36:J59" si="31">B$19+12*B$18*$A36</f>
        <v>66.272727272727266</v>
      </c>
      <c r="C36" s="11">
        <f t="shared" si="31"/>
        <v>38.095238095238095</v>
      </c>
      <c r="D36" s="11">
        <f t="shared" si="31"/>
        <v>90.272727272727266</v>
      </c>
      <c r="E36" s="11">
        <f t="shared" si="31"/>
        <v>59.523809523809518</v>
      </c>
      <c r="F36" s="11">
        <f t="shared" si="31"/>
        <v>77.495238095238079</v>
      </c>
      <c r="G36" s="11">
        <f t="shared" si="31"/>
        <v>132.71103896103895</v>
      </c>
      <c r="H36" s="11">
        <f t="shared" si="31"/>
        <v>122.45465838509317</v>
      </c>
      <c r="I36" s="11">
        <f t="shared" si="31"/>
        <v>138.28571428571428</v>
      </c>
      <c r="J36" s="11">
        <f t="shared" si="31"/>
        <v>324.56766917293231</v>
      </c>
    </row>
    <row r="37" spans="1:10" x14ac:dyDescent="0.25">
      <c r="A37" s="3">
        <v>500</v>
      </c>
      <c r="B37" s="11">
        <f t="shared" si="31"/>
        <v>93.545454545454533</v>
      </c>
      <c r="C37" s="11">
        <f t="shared" si="31"/>
        <v>54.761904761904759</v>
      </c>
      <c r="D37" s="11">
        <f t="shared" si="31"/>
        <v>117.54545454545453</v>
      </c>
      <c r="E37" s="11">
        <f t="shared" si="31"/>
        <v>76.19047619047619</v>
      </c>
      <c r="F37" s="11">
        <f t="shared" si="31"/>
        <v>113.3238095238095</v>
      </c>
      <c r="G37" s="11">
        <f t="shared" si="31"/>
        <v>171.6720779220779</v>
      </c>
      <c r="H37" s="11">
        <f t="shared" si="31"/>
        <v>181.70931677018632</v>
      </c>
      <c r="I37" s="11">
        <f t="shared" si="31"/>
        <v>196.57142857142856</v>
      </c>
      <c r="J37" s="11">
        <f t="shared" si="31"/>
        <v>411.63533834586462</v>
      </c>
    </row>
    <row r="38" spans="1:10" x14ac:dyDescent="0.25">
      <c r="A38" s="3">
        <v>750</v>
      </c>
      <c r="B38" s="11">
        <f t="shared" si="31"/>
        <v>120.81818181818181</v>
      </c>
      <c r="C38" s="11">
        <f t="shared" si="31"/>
        <v>71.428571428571431</v>
      </c>
      <c r="D38" s="11">
        <f t="shared" si="31"/>
        <v>144.81818181818181</v>
      </c>
      <c r="E38" s="11">
        <f t="shared" si="31"/>
        <v>92.857142857142861</v>
      </c>
      <c r="F38" s="11">
        <f t="shared" si="31"/>
        <v>149.15238095238095</v>
      </c>
      <c r="G38" s="11">
        <f t="shared" si="31"/>
        <v>210.63311688311688</v>
      </c>
      <c r="H38" s="11">
        <f t="shared" si="31"/>
        <v>240.96397515527951</v>
      </c>
      <c r="I38" s="11">
        <f t="shared" si="31"/>
        <v>254.85714285714283</v>
      </c>
      <c r="J38" s="11">
        <f t="shared" si="31"/>
        <v>498.70300751879694</v>
      </c>
    </row>
    <row r="39" spans="1:10" x14ac:dyDescent="0.25">
      <c r="A39" s="3">
        <v>1000</v>
      </c>
      <c r="B39" s="11">
        <f t="shared" si="31"/>
        <v>148.09090909090907</v>
      </c>
      <c r="C39" s="11">
        <f t="shared" si="31"/>
        <v>88.095238095238102</v>
      </c>
      <c r="D39" s="11">
        <f t="shared" si="31"/>
        <v>172.09090909090907</v>
      </c>
      <c r="E39" s="11">
        <f t="shared" si="31"/>
        <v>109.52380952380952</v>
      </c>
      <c r="F39" s="11">
        <f t="shared" si="31"/>
        <v>184.98095238095235</v>
      </c>
      <c r="G39" s="11">
        <f t="shared" si="31"/>
        <v>249.59415584415584</v>
      </c>
      <c r="H39" s="11">
        <f t="shared" si="31"/>
        <v>300.21863354037265</v>
      </c>
      <c r="I39" s="11">
        <f t="shared" si="31"/>
        <v>313.14285714285711</v>
      </c>
      <c r="J39" s="11">
        <f t="shared" si="31"/>
        <v>585.77067669172925</v>
      </c>
    </row>
    <row r="40" spans="1:10" x14ac:dyDescent="0.25">
      <c r="A40" s="3">
        <v>1250</v>
      </c>
      <c r="B40" s="11">
        <f t="shared" si="31"/>
        <v>175.36363636363635</v>
      </c>
      <c r="C40" s="11">
        <f t="shared" si="31"/>
        <v>104.76190476190476</v>
      </c>
      <c r="D40" s="11">
        <f t="shared" si="31"/>
        <v>199.36363636363635</v>
      </c>
      <c r="E40" s="11">
        <f t="shared" si="31"/>
        <v>126.19047619047618</v>
      </c>
      <c r="F40" s="11">
        <f t="shared" si="31"/>
        <v>220.80952380952377</v>
      </c>
      <c r="G40" s="11">
        <f t="shared" si="31"/>
        <v>288.55519480519479</v>
      </c>
      <c r="H40" s="11">
        <f t="shared" si="31"/>
        <v>359.47329192546584</v>
      </c>
      <c r="I40" s="11">
        <f t="shared" si="31"/>
        <v>371.42857142857139</v>
      </c>
      <c r="J40" s="11">
        <f t="shared" si="31"/>
        <v>672.83834586466162</v>
      </c>
    </row>
    <row r="41" spans="1:10" x14ac:dyDescent="0.25">
      <c r="A41" s="3">
        <v>1500</v>
      </c>
      <c r="B41" s="11">
        <f>B$19+12*B$18*$A41</f>
        <v>202.63636363636363</v>
      </c>
      <c r="C41" s="11">
        <f t="shared" si="31"/>
        <v>121.42857142857143</v>
      </c>
      <c r="D41" s="11">
        <f t="shared" si="31"/>
        <v>226.63636363636363</v>
      </c>
      <c r="E41" s="11">
        <f t="shared" si="31"/>
        <v>142.85714285714286</v>
      </c>
      <c r="F41" s="11">
        <f t="shared" si="31"/>
        <v>256.63809523809522</v>
      </c>
      <c r="G41" s="11">
        <f t="shared" si="31"/>
        <v>327.51623376623377</v>
      </c>
      <c r="H41" s="11">
        <f t="shared" si="31"/>
        <v>418.72795031055898</v>
      </c>
      <c r="I41" s="11">
        <f t="shared" si="31"/>
        <v>429.71428571428567</v>
      </c>
      <c r="J41" s="11">
        <f t="shared" si="31"/>
        <v>759.90601503759387</v>
      </c>
    </row>
    <row r="42" spans="1:10" x14ac:dyDescent="0.25">
      <c r="A42" s="3">
        <v>1750</v>
      </c>
      <c r="B42" s="11">
        <f t="shared" si="31"/>
        <v>229.90909090909091</v>
      </c>
      <c r="C42" s="11">
        <f t="shared" si="31"/>
        <v>138.0952380952381</v>
      </c>
      <c r="D42" s="11">
        <f t="shared" si="31"/>
        <v>253.90909090909091</v>
      </c>
      <c r="E42" s="11">
        <f t="shared" si="31"/>
        <v>159.52380952380952</v>
      </c>
      <c r="F42" s="11">
        <f t="shared" si="31"/>
        <v>292.46666666666664</v>
      </c>
      <c r="G42" s="11">
        <f t="shared" si="31"/>
        <v>366.47727272727275</v>
      </c>
      <c r="H42" s="11">
        <f t="shared" si="31"/>
        <v>477.98260869565217</v>
      </c>
      <c r="I42" s="11">
        <f t="shared" si="31"/>
        <v>487.99999999999994</v>
      </c>
      <c r="J42" s="11">
        <f t="shared" si="31"/>
        <v>846.97368421052624</v>
      </c>
    </row>
    <row r="43" spans="1:10" x14ac:dyDescent="0.25">
      <c r="A43" s="3">
        <v>2000</v>
      </c>
      <c r="B43" s="11">
        <f t="shared" si="31"/>
        <v>257.18181818181813</v>
      </c>
      <c r="C43" s="11">
        <f t="shared" si="31"/>
        <v>154.76190476190476</v>
      </c>
      <c r="D43" s="11">
        <f t="shared" si="31"/>
        <v>281.18181818181813</v>
      </c>
      <c r="E43" s="11">
        <f t="shared" si="31"/>
        <v>176.1904761904762</v>
      </c>
      <c r="F43" s="11">
        <f t="shared" si="31"/>
        <v>328.29523809523806</v>
      </c>
      <c r="G43" s="11">
        <f t="shared" si="31"/>
        <v>405.43831168831167</v>
      </c>
      <c r="H43" s="11">
        <f t="shared" si="31"/>
        <v>537.23726708074537</v>
      </c>
      <c r="I43" s="11">
        <f t="shared" si="31"/>
        <v>546.28571428571422</v>
      </c>
      <c r="J43" s="11">
        <f t="shared" si="31"/>
        <v>934.04135338345861</v>
      </c>
    </row>
    <row r="44" spans="1:10" x14ac:dyDescent="0.25">
      <c r="A44" s="3">
        <v>2250</v>
      </c>
      <c r="B44" s="11">
        <f t="shared" si="31"/>
        <v>284.45454545454544</v>
      </c>
      <c r="C44" s="11">
        <f t="shared" si="31"/>
        <v>171.42857142857142</v>
      </c>
      <c r="D44" s="11">
        <f t="shared" si="31"/>
        <v>308.45454545454544</v>
      </c>
      <c r="E44" s="11">
        <f t="shared" si="31"/>
        <v>192.85714285714286</v>
      </c>
      <c r="F44" s="11">
        <f t="shared" si="31"/>
        <v>364.12380952380948</v>
      </c>
      <c r="G44" s="11">
        <f t="shared" si="31"/>
        <v>444.39935064935065</v>
      </c>
      <c r="H44" s="11">
        <f t="shared" si="31"/>
        <v>596.49192546583856</v>
      </c>
      <c r="I44" s="11">
        <f t="shared" si="31"/>
        <v>604.57142857142856</v>
      </c>
      <c r="J44" s="11">
        <f t="shared" si="31"/>
        <v>1021.1090225563909</v>
      </c>
    </row>
    <row r="45" spans="1:10" x14ac:dyDescent="0.25">
      <c r="A45" s="3">
        <v>2500</v>
      </c>
      <c r="B45" s="11">
        <f t="shared" si="31"/>
        <v>311.72727272727269</v>
      </c>
      <c r="C45" s="11">
        <f t="shared" si="31"/>
        <v>188.09523809523807</v>
      </c>
      <c r="D45" s="11">
        <f t="shared" si="31"/>
        <v>335.72727272727269</v>
      </c>
      <c r="E45" s="11">
        <f t="shared" si="31"/>
        <v>209.52380952380952</v>
      </c>
      <c r="F45" s="11">
        <f t="shared" si="31"/>
        <v>399.95238095238091</v>
      </c>
      <c r="G45" s="11">
        <f t="shared" si="31"/>
        <v>483.36038961038957</v>
      </c>
      <c r="H45" s="11">
        <f t="shared" si="31"/>
        <v>655.74658385093176</v>
      </c>
      <c r="I45" s="11">
        <f t="shared" si="31"/>
        <v>662.85714285714278</v>
      </c>
      <c r="J45" s="11">
        <f t="shared" si="31"/>
        <v>1108.1766917293232</v>
      </c>
    </row>
    <row r="46" spans="1:10" x14ac:dyDescent="0.25">
      <c r="A46" s="3">
        <v>2750</v>
      </c>
      <c r="B46" s="11">
        <f t="shared" si="31"/>
        <v>339</v>
      </c>
      <c r="C46" s="11">
        <f t="shared" si="31"/>
        <v>204.76190476190476</v>
      </c>
      <c r="D46" s="11">
        <f t="shared" si="31"/>
        <v>363</v>
      </c>
      <c r="E46" s="11">
        <f t="shared" si="31"/>
        <v>226.1904761904762</v>
      </c>
      <c r="F46" s="11">
        <f t="shared" si="31"/>
        <v>435.78095238095239</v>
      </c>
      <c r="G46" s="11">
        <f t="shared" si="31"/>
        <v>522.32142857142856</v>
      </c>
      <c r="H46" s="11">
        <f t="shared" si="31"/>
        <v>715.00124223602484</v>
      </c>
      <c r="I46" s="11">
        <f t="shared" si="31"/>
        <v>721.14285714285711</v>
      </c>
      <c r="J46" s="11">
        <f t="shared" si="31"/>
        <v>1195.2443609022555</v>
      </c>
    </row>
    <row r="47" spans="1:10" x14ac:dyDescent="0.25">
      <c r="A47" s="3">
        <v>3000</v>
      </c>
      <c r="B47" s="11">
        <f t="shared" si="31"/>
        <v>366.27272727272725</v>
      </c>
      <c r="C47" s="11">
        <f t="shared" si="31"/>
        <v>221.42857142857142</v>
      </c>
      <c r="D47" s="11">
        <f t="shared" si="31"/>
        <v>390.27272727272725</v>
      </c>
      <c r="E47" s="11">
        <f t="shared" si="31"/>
        <v>242.85714285714286</v>
      </c>
      <c r="F47" s="11">
        <f t="shared" si="31"/>
        <v>471.60952380952381</v>
      </c>
      <c r="G47" s="11">
        <f t="shared" si="31"/>
        <v>561.28246753246754</v>
      </c>
      <c r="H47" s="11">
        <f t="shared" si="31"/>
        <v>774.25590062111803</v>
      </c>
      <c r="I47" s="11">
        <f t="shared" si="31"/>
        <v>779.42857142857133</v>
      </c>
      <c r="J47" s="11">
        <f t="shared" si="31"/>
        <v>1282.3120300751877</v>
      </c>
    </row>
    <row r="48" spans="1:10" x14ac:dyDescent="0.25">
      <c r="A48" s="3">
        <v>3250</v>
      </c>
      <c r="B48" s="11">
        <f t="shared" si="31"/>
        <v>393.5454545454545</v>
      </c>
      <c r="C48" s="11">
        <f t="shared" si="31"/>
        <v>238.09523809523807</v>
      </c>
      <c r="D48" s="11">
        <f t="shared" si="31"/>
        <v>417.5454545454545</v>
      </c>
      <c r="E48" s="11">
        <f t="shared" si="31"/>
        <v>259.52380952380952</v>
      </c>
      <c r="F48" s="11">
        <f t="shared" si="31"/>
        <v>507.43809523809523</v>
      </c>
      <c r="G48" s="11">
        <f t="shared" si="31"/>
        <v>600.2435064935064</v>
      </c>
      <c r="H48" s="11">
        <f t="shared" si="31"/>
        <v>833.51055900621122</v>
      </c>
      <c r="I48" s="11">
        <f t="shared" si="31"/>
        <v>837.71428571428567</v>
      </c>
      <c r="J48" s="11">
        <f t="shared" si="31"/>
        <v>1369.3796992481202</v>
      </c>
    </row>
    <row r="49" spans="1:10" x14ac:dyDescent="0.25">
      <c r="A49" s="3">
        <v>3500</v>
      </c>
      <c r="B49" s="11">
        <f t="shared" si="31"/>
        <v>420.81818181818181</v>
      </c>
      <c r="C49" s="11">
        <f t="shared" si="31"/>
        <v>254.76190476190476</v>
      </c>
      <c r="D49" s="11">
        <f t="shared" si="31"/>
        <v>444.81818181818181</v>
      </c>
      <c r="E49" s="11">
        <f t="shared" si="31"/>
        <v>276.1904761904762</v>
      </c>
      <c r="F49" s="11">
        <f t="shared" si="31"/>
        <v>543.26666666666665</v>
      </c>
      <c r="G49" s="11">
        <f t="shared" si="31"/>
        <v>639.2045454545455</v>
      </c>
      <c r="H49" s="11">
        <f t="shared" si="31"/>
        <v>892.76521739130442</v>
      </c>
      <c r="I49" s="11">
        <f t="shared" si="31"/>
        <v>895.99999999999989</v>
      </c>
      <c r="J49" s="11">
        <f t="shared" si="31"/>
        <v>1456.4473684210525</v>
      </c>
    </row>
    <row r="50" spans="1:10" x14ac:dyDescent="0.25">
      <c r="A50" s="3">
        <v>3750</v>
      </c>
      <c r="B50" s="11">
        <f t="shared" si="31"/>
        <v>448.09090909090907</v>
      </c>
      <c r="C50" s="11">
        <f t="shared" si="31"/>
        <v>271.42857142857144</v>
      </c>
      <c r="D50" s="11">
        <f t="shared" si="31"/>
        <v>472.09090909090907</v>
      </c>
      <c r="E50" s="11">
        <f t="shared" si="31"/>
        <v>292.85714285714283</v>
      </c>
      <c r="F50" s="11">
        <f t="shared" si="31"/>
        <v>579.09523809523796</v>
      </c>
      <c r="G50" s="11">
        <f t="shared" si="31"/>
        <v>678.16558441558436</v>
      </c>
      <c r="H50" s="11">
        <f t="shared" si="31"/>
        <v>952.01987577639761</v>
      </c>
      <c r="I50" s="11">
        <f t="shared" si="31"/>
        <v>954.28571428571422</v>
      </c>
      <c r="J50" s="11">
        <f t="shared" si="31"/>
        <v>1543.5150375939847</v>
      </c>
    </row>
    <row r="51" spans="1:10" x14ac:dyDescent="0.25">
      <c r="A51" s="3">
        <v>4000</v>
      </c>
      <c r="B51" s="11">
        <f t="shared" si="31"/>
        <v>475.36363636363632</v>
      </c>
      <c r="C51" s="11">
        <f t="shared" si="31"/>
        <v>288.09523809523813</v>
      </c>
      <c r="D51" s="11">
        <f t="shared" si="31"/>
        <v>499.36363636363632</v>
      </c>
      <c r="E51" s="11">
        <f t="shared" si="31"/>
        <v>309.52380952380952</v>
      </c>
      <c r="F51" s="11">
        <f t="shared" si="31"/>
        <v>614.92380952380938</v>
      </c>
      <c r="G51" s="11">
        <f t="shared" si="31"/>
        <v>717.12662337662334</v>
      </c>
      <c r="H51" s="11">
        <f t="shared" si="31"/>
        <v>1011.2745341614907</v>
      </c>
      <c r="I51" s="11">
        <f t="shared" si="31"/>
        <v>1012.5714285714284</v>
      </c>
      <c r="J51" s="11">
        <f t="shared" si="31"/>
        <v>1630.5827067669172</v>
      </c>
    </row>
    <row r="52" spans="1:10" x14ac:dyDescent="0.25">
      <c r="A52" s="3">
        <v>4250</v>
      </c>
      <c r="B52" s="11">
        <f t="shared" si="31"/>
        <v>502.63636363636363</v>
      </c>
      <c r="C52" s="11">
        <f t="shared" si="31"/>
        <v>304.76190476190476</v>
      </c>
      <c r="D52" s="11">
        <f t="shared" si="31"/>
        <v>526.63636363636363</v>
      </c>
      <c r="E52" s="11">
        <f t="shared" si="31"/>
        <v>326.19047619047615</v>
      </c>
      <c r="F52" s="11">
        <f t="shared" si="31"/>
        <v>650.7523809523808</v>
      </c>
      <c r="G52" s="11">
        <f t="shared" si="31"/>
        <v>756.08766233766232</v>
      </c>
      <c r="H52" s="11">
        <f t="shared" si="31"/>
        <v>1070.5291925465838</v>
      </c>
      <c r="I52" s="11">
        <f t="shared" si="31"/>
        <v>1070.8571428571427</v>
      </c>
      <c r="J52" s="11">
        <f t="shared" si="31"/>
        <v>1717.6503759398495</v>
      </c>
    </row>
    <row r="53" spans="1:10" x14ac:dyDescent="0.25">
      <c r="A53" s="3">
        <v>4500</v>
      </c>
      <c r="B53" s="11">
        <f t="shared" si="31"/>
        <v>529.90909090909088</v>
      </c>
      <c r="C53" s="11">
        <f t="shared" si="31"/>
        <v>321.42857142857144</v>
      </c>
      <c r="D53" s="11">
        <f t="shared" si="31"/>
        <v>553.90909090909088</v>
      </c>
      <c r="E53" s="11">
        <f t="shared" si="31"/>
        <v>342.85714285714283</v>
      </c>
      <c r="F53" s="11">
        <f t="shared" si="31"/>
        <v>686.58095238095223</v>
      </c>
      <c r="G53" s="11">
        <f t="shared" si="31"/>
        <v>795.0487012987013</v>
      </c>
      <c r="H53" s="11">
        <f t="shared" si="31"/>
        <v>1129.7838509316771</v>
      </c>
      <c r="I53" s="11">
        <f t="shared" si="31"/>
        <v>1129.1428571428571</v>
      </c>
      <c r="J53" s="11">
        <f t="shared" si="31"/>
        <v>1804.7180451127817</v>
      </c>
    </row>
    <row r="54" spans="1:10" x14ac:dyDescent="0.25">
      <c r="A54" s="3">
        <v>4750</v>
      </c>
      <c r="B54" s="11">
        <f t="shared" si="31"/>
        <v>557.18181818181813</v>
      </c>
      <c r="C54" s="11">
        <f t="shared" si="31"/>
        <v>338.09523809523813</v>
      </c>
      <c r="D54" s="11">
        <f t="shared" si="31"/>
        <v>581.18181818181813</v>
      </c>
      <c r="E54" s="11">
        <f t="shared" si="31"/>
        <v>359.52380952380952</v>
      </c>
      <c r="F54" s="11">
        <f t="shared" si="31"/>
        <v>722.40952380952365</v>
      </c>
      <c r="G54" s="11">
        <f t="shared" si="31"/>
        <v>834.00974025974028</v>
      </c>
      <c r="H54" s="11">
        <f t="shared" si="31"/>
        <v>1189.0385093167702</v>
      </c>
      <c r="I54" s="11">
        <f t="shared" si="31"/>
        <v>1187.4285714285713</v>
      </c>
      <c r="J54" s="11">
        <f t="shared" si="31"/>
        <v>1891.7857142857142</v>
      </c>
    </row>
    <row r="55" spans="1:10" x14ac:dyDescent="0.25">
      <c r="A55" s="3">
        <v>5000</v>
      </c>
      <c r="B55" s="11">
        <f t="shared" si="31"/>
        <v>584.45454545454538</v>
      </c>
      <c r="C55" s="11">
        <f t="shared" si="31"/>
        <v>354.76190476190476</v>
      </c>
      <c r="D55" s="11">
        <f t="shared" si="31"/>
        <v>608.45454545454538</v>
      </c>
      <c r="E55" s="11">
        <f t="shared" si="31"/>
        <v>376.19047619047615</v>
      </c>
      <c r="F55" s="11">
        <f t="shared" si="31"/>
        <v>758.23809523809507</v>
      </c>
      <c r="G55" s="11">
        <f t="shared" si="31"/>
        <v>872.97077922077915</v>
      </c>
      <c r="H55" s="11">
        <f t="shared" si="31"/>
        <v>1248.2931677018635</v>
      </c>
      <c r="I55" s="11">
        <f t="shared" si="31"/>
        <v>1245.7142857142856</v>
      </c>
      <c r="J55" s="11">
        <f t="shared" si="31"/>
        <v>1978.8533834586465</v>
      </c>
    </row>
    <row r="56" spans="1:10" x14ac:dyDescent="0.25">
      <c r="A56" s="3">
        <v>5250</v>
      </c>
      <c r="B56" s="11">
        <f t="shared" si="31"/>
        <v>611.72727272727275</v>
      </c>
      <c r="C56" s="11">
        <f t="shared" si="31"/>
        <v>371.42857142857144</v>
      </c>
      <c r="D56" s="11">
        <f t="shared" si="31"/>
        <v>635.72727272727275</v>
      </c>
      <c r="E56" s="11">
        <f t="shared" si="31"/>
        <v>392.85714285714283</v>
      </c>
      <c r="F56" s="11">
        <f t="shared" si="31"/>
        <v>794.06666666666661</v>
      </c>
      <c r="G56" s="11">
        <f t="shared" si="31"/>
        <v>911.93181818181813</v>
      </c>
      <c r="H56" s="11">
        <f t="shared" si="31"/>
        <v>1307.5478260869565</v>
      </c>
      <c r="I56" s="11">
        <f t="shared" si="31"/>
        <v>1304</v>
      </c>
      <c r="J56" s="11">
        <f t="shared" si="31"/>
        <v>2065.9210526315787</v>
      </c>
    </row>
    <row r="57" spans="1:10" x14ac:dyDescent="0.25">
      <c r="A57" s="3">
        <v>5500</v>
      </c>
      <c r="B57" s="11">
        <f t="shared" si="31"/>
        <v>639</v>
      </c>
      <c r="C57" s="11">
        <f t="shared" si="31"/>
        <v>388.09523809523813</v>
      </c>
      <c r="D57" s="11">
        <f t="shared" si="31"/>
        <v>663</v>
      </c>
      <c r="E57" s="11">
        <f t="shared" si="31"/>
        <v>409.52380952380952</v>
      </c>
      <c r="F57" s="11">
        <f t="shared" si="31"/>
        <v>829.89523809523803</v>
      </c>
      <c r="G57" s="11">
        <f t="shared" si="31"/>
        <v>950.89285714285711</v>
      </c>
      <c r="H57" s="11">
        <f t="shared" si="31"/>
        <v>1366.8024844720496</v>
      </c>
      <c r="I57" s="11">
        <f t="shared" si="31"/>
        <v>1362.2857142857142</v>
      </c>
      <c r="J57" s="11">
        <f t="shared" si="31"/>
        <v>2152.988721804511</v>
      </c>
    </row>
    <row r="58" spans="1:10" x14ac:dyDescent="0.25">
      <c r="A58" s="3">
        <v>5750</v>
      </c>
      <c r="B58" s="11">
        <f t="shared" si="31"/>
        <v>666.27272727272725</v>
      </c>
      <c r="C58" s="11">
        <f t="shared" si="31"/>
        <v>404.76190476190476</v>
      </c>
      <c r="D58" s="11">
        <f t="shared" si="31"/>
        <v>690.27272727272725</v>
      </c>
      <c r="E58" s="11">
        <f t="shared" si="31"/>
        <v>426.19047619047615</v>
      </c>
      <c r="F58" s="11">
        <f t="shared" si="31"/>
        <v>865.72380952380945</v>
      </c>
      <c r="G58" s="11">
        <f t="shared" si="31"/>
        <v>989.85389610389609</v>
      </c>
      <c r="H58" s="11">
        <f t="shared" si="31"/>
        <v>1426.0571428571429</v>
      </c>
      <c r="I58" s="11">
        <f t="shared" si="31"/>
        <v>1420.5714285714284</v>
      </c>
      <c r="J58" s="11">
        <f t="shared" si="31"/>
        <v>2240.0563909774437</v>
      </c>
    </row>
    <row r="59" spans="1:10" x14ac:dyDescent="0.25">
      <c r="A59" s="3">
        <v>6000</v>
      </c>
      <c r="B59" s="11">
        <f t="shared" si="31"/>
        <v>693.5454545454545</v>
      </c>
      <c r="C59" s="11">
        <f t="shared" si="31"/>
        <v>421.42857142857144</v>
      </c>
      <c r="D59" s="11">
        <f t="shared" si="31"/>
        <v>717.5454545454545</v>
      </c>
      <c r="E59" s="11">
        <f t="shared" si="31"/>
        <v>442.85714285714283</v>
      </c>
      <c r="F59" s="11">
        <f t="shared" si="31"/>
        <v>901.55238095238087</v>
      </c>
      <c r="G59" s="11">
        <f t="shared" si="31"/>
        <v>1028.8149350649351</v>
      </c>
      <c r="H59" s="11">
        <f t="shared" si="31"/>
        <v>1485.311801242236</v>
      </c>
      <c r="I59" s="11">
        <f t="shared" si="31"/>
        <v>1478.8571428571427</v>
      </c>
      <c r="J59" s="11">
        <f t="shared" si="31"/>
        <v>2327.1240601503755</v>
      </c>
    </row>
  </sheetData>
  <conditionalFormatting sqref="B18:F18 H18:I18 K18:N18">
    <cfRule type="colorScale" priority="52">
      <colorScale>
        <cfvo type="min"/>
        <cfvo type="max"/>
        <color rgb="FF63BE7B"/>
        <color rgb="FFFCFCFF"/>
      </colorScale>
    </cfRule>
  </conditionalFormatting>
  <conditionalFormatting sqref="B20:N24 B19:F19 H19:I19 K19:N19">
    <cfRule type="colorScale" priority="54">
      <colorScale>
        <cfvo type="min"/>
        <cfvo type="max"/>
        <color rgb="FF63BE7B"/>
        <color rgb="FFFCFCFF"/>
      </colorScale>
    </cfRule>
  </conditionalFormatting>
  <conditionalFormatting sqref="B25:F25 H25:I25">
    <cfRule type="cellIs" dxfId="3" priority="7" operator="lessThan">
      <formula>0</formula>
    </cfRule>
  </conditionalFormatting>
  <conditionalFormatting sqref="G18">
    <cfRule type="colorScale" priority="5">
      <colorScale>
        <cfvo type="min"/>
        <cfvo type="max"/>
        <color rgb="FF63BE7B"/>
        <color rgb="FFFCFCFF"/>
      </colorScale>
    </cfRule>
  </conditionalFormatting>
  <conditionalFormatting sqref="G19">
    <cfRule type="colorScale" priority="6">
      <colorScale>
        <cfvo type="min"/>
        <cfvo type="max"/>
        <color rgb="FF63BE7B"/>
        <color rgb="FFFCFCFF"/>
      </colorScale>
    </cfRule>
  </conditionalFormatting>
  <conditionalFormatting sqref="G25">
    <cfRule type="cellIs" dxfId="2" priority="4" operator="lessThan">
      <formula>0</formula>
    </cfRule>
  </conditionalFormatting>
  <conditionalFormatting sqref="J18">
    <cfRule type="colorScale" priority="2">
      <colorScale>
        <cfvo type="min"/>
        <cfvo type="max"/>
        <color rgb="FF63BE7B"/>
        <color rgb="FFFCFCFF"/>
      </colorScale>
    </cfRule>
  </conditionalFormatting>
  <conditionalFormatting sqref="J19">
    <cfRule type="colorScale" priority="3">
      <colorScale>
        <cfvo type="min"/>
        <cfvo type="max"/>
        <color rgb="FF63BE7B"/>
        <color rgb="FFFCFCFF"/>
      </colorScale>
    </cfRule>
  </conditionalFormatting>
  <conditionalFormatting sqref="J25">
    <cfRule type="cellIs" dxfId="1" priority="1" operator="lessThan">
      <formula>0</formula>
    </cfRule>
  </conditionalFormatting>
  <dataValidations disablePrompts="1" count="1">
    <dataValidation type="list" allowBlank="1" showInputMessage="1" showErrorMessage="1" sqref="B21:N21">
      <formula1>$B$4:$O$4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zoomScaleNormal="100" workbookViewId="0">
      <selection activeCell="O27" sqref="O27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Gilchrist, Seth R - (sgilchri)</dc:creator>
  <cp:lastModifiedBy>Gilchrist, Seth R - (sgilchri)</cp:lastModifiedBy>
  <cp:lastPrinted>2017-03-21T16:23:44Z</cp:lastPrinted>
  <dcterms:created xsi:type="dcterms:W3CDTF">2014-03-28T20:28:46Z</dcterms:created>
  <dcterms:modified xsi:type="dcterms:W3CDTF">2017-03-21T16:45:08Z</dcterms:modified>
</cp:coreProperties>
</file>